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N:\CommInv\AHP\2026 AHP\Forms_Online Updates\"/>
    </mc:Choice>
  </mc:AlternateContent>
  <xr:revisionPtr revIDLastSave="0" documentId="13_ncr:1_{A12F6B72-171F-4D5E-892B-CC6A33F1A212}" xr6:coauthVersionLast="47" xr6:coauthVersionMax="47" xr10:uidLastSave="{00000000-0000-0000-0000-000000000000}"/>
  <bookViews>
    <workbookView xWindow="-28920" yWindow="-120" windowWidth="29040" windowHeight="15720" xr2:uid="{D80F77FC-D6DB-4D1C-8EC6-2EA12C88004C}"/>
  </bookViews>
  <sheets>
    <sheet name="Scor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2" i="1" l="1"/>
  <c r="G24" i="1"/>
  <c r="H20" i="1" s="1"/>
  <c r="H23" i="1" l="1"/>
  <c r="H21" i="1"/>
  <c r="C21" i="1" s="1"/>
  <c r="H22" i="1"/>
  <c r="C72" i="1" l="1"/>
  <c r="H24" i="1"/>
</calcChain>
</file>

<file path=xl/sharedStrings.xml><?xml version="1.0" encoding="utf-8"?>
<sst xmlns="http://schemas.openxmlformats.org/spreadsheetml/2006/main" count="117" uniqueCount="105">
  <si>
    <t>Points Available</t>
  </si>
  <si>
    <t>Application Self-Score</t>
  </si>
  <si>
    <t>Use of Donated or Conveyed Government-owned or Other Properties</t>
  </si>
  <si>
    <t>Total of 5 points possible</t>
  </si>
  <si>
    <t>5 points</t>
  </si>
  <si>
    <t xml:space="preserve">     5 points</t>
  </si>
  <si>
    <t xml:space="preserve">     2.5 points</t>
  </si>
  <si>
    <t>Sponsorship by a Not-for-Profit Organization or Government Entity</t>
  </si>
  <si>
    <t>Rental applications:</t>
  </si>
  <si>
    <t>Owner-occupied applications:</t>
  </si>
  <si>
    <t xml:space="preserve">     </t>
  </si>
  <si>
    <t xml:space="preserve">     1 point</t>
  </si>
  <si>
    <t>Priority 1:</t>
  </si>
  <si>
    <t xml:space="preserve">Priority 2: </t>
  </si>
  <si>
    <t>Priority 3:</t>
  </si>
  <si>
    <t>Home Purchase by Low- or Moderate-income Housholds</t>
  </si>
  <si>
    <t>Priority 4:</t>
  </si>
  <si>
    <t>Income Targeting</t>
  </si>
  <si>
    <t>Priority 5:</t>
  </si>
  <si>
    <t>Underserved Communities and Populations</t>
  </si>
  <si>
    <t xml:space="preserve">Priority 6: </t>
  </si>
  <si>
    <t>Creating Economic Opportunity (Promotion of Empowerment)</t>
  </si>
  <si>
    <t xml:space="preserve">Priority 7: </t>
  </si>
  <si>
    <t>Community Stability</t>
  </si>
  <si>
    <t xml:space="preserve">Priority 8: </t>
  </si>
  <si>
    <t>(maximum 10 points in this subcategory)</t>
  </si>
  <si>
    <t>FHLBank Priorities</t>
  </si>
  <si>
    <t>0 points</t>
  </si>
  <si>
    <t>1.75 points</t>
  </si>
  <si>
    <t>3.5 points</t>
  </si>
  <si>
    <t>&lt; 20%</t>
  </si>
  <si>
    <t xml:space="preserve">≥ 20% and &lt; 50% </t>
  </si>
  <si>
    <t>≥ 50% and &lt; 75%</t>
  </si>
  <si>
    <t>≥ 75%</t>
  </si>
  <si>
    <t>Maximum 10 points possible (2.5 points each)</t>
  </si>
  <si>
    <t>Maximum 10 points possible (5 points each)</t>
  </si>
  <si>
    <t>Maximum 30 points possible</t>
  </si>
  <si>
    <t>100 points available</t>
  </si>
  <si>
    <t xml:space="preserve">     ♦ Housing for homeless households</t>
  </si>
  <si>
    <t xml:space="preserve">     ♦ Housing for special needs populations</t>
  </si>
  <si>
    <t xml:space="preserve">     ♦ Rental housing for extremely low-income households</t>
  </si>
  <si>
    <t xml:space="preserve">     ♦ Housing for other targeted populations</t>
  </si>
  <si>
    <t xml:space="preserve">     ♦ Housing Education</t>
  </si>
  <si>
    <t xml:space="preserve">     ♦ Financial Education/Counseling</t>
  </si>
  <si>
    <t xml:space="preserve">     ♦ Sweat Equity</t>
  </si>
  <si>
    <t xml:space="preserve">     ♦ Mental or Behavioral Health Services</t>
  </si>
  <si>
    <t xml:space="preserve">     ♦ Adult or Child Care</t>
  </si>
  <si>
    <t xml:space="preserve">     ♦ Case Management or Residential Services</t>
  </si>
  <si>
    <t xml:space="preserve">     ♦ Preservation of Affordable Housing</t>
  </si>
  <si>
    <t xml:space="preserve">     ♦ Adaptive Reuse</t>
  </si>
  <si>
    <t xml:space="preserve">     ♦ Member Financial Participation</t>
  </si>
  <si>
    <t xml:space="preserve">     ♦ Climate Resiliency and Sustainability</t>
  </si>
  <si>
    <t xml:space="preserve">     ♦ District Distribution</t>
  </si>
  <si>
    <t xml:space="preserve">     ♦ High Opportunity Area (Residential Economic Diversity)</t>
  </si>
  <si>
    <t xml:space="preserve">     ♦ Overnight Homeless Shelters</t>
  </si>
  <si>
    <t xml:space="preserve">     ♦ In-district</t>
  </si>
  <si>
    <t xml:space="preserve">     ♦ Qualified Census Tract/Difficult Development Area</t>
  </si>
  <si>
    <r>
      <rPr>
        <sz val="11"/>
        <color theme="1"/>
        <rFont val="Aptos Narrow"/>
        <family val="2"/>
      </rPr>
      <t xml:space="preserve">          ◊ </t>
    </r>
    <r>
      <rPr>
        <sz val="11"/>
        <color theme="1"/>
        <rFont val="Aptos Narrow"/>
        <family val="2"/>
        <scheme val="minor"/>
      </rPr>
      <t>Large units</t>
    </r>
  </si>
  <si>
    <t xml:space="preserve">          ◊ Native American households</t>
  </si>
  <si>
    <t xml:space="preserve">          ◊ Rural households</t>
  </si>
  <si>
    <t xml:space="preserve">          ◊ Veteran or active-duty households</t>
  </si>
  <si>
    <t xml:space="preserve">          ◊ Preservation of Federally Assisted Housing</t>
  </si>
  <si>
    <t xml:space="preserve">          ◊ Owner-occupied Rehabilitation</t>
  </si>
  <si>
    <t xml:space="preserve">          ◊ Sustainable materials</t>
  </si>
  <si>
    <t xml:space="preserve">          ◊ Solar/wind/other renewable energy sources</t>
  </si>
  <si>
    <t xml:space="preserve">          ◊ Energy efficient appliances</t>
  </si>
  <si>
    <t xml:space="preserve">          ◊ Urban agriculture/food production</t>
  </si>
  <si>
    <t xml:space="preserve">          ◊ Storm water collection</t>
  </si>
  <si>
    <t xml:space="preserve">          ◊ FSC-certified (or similar) wood</t>
  </si>
  <si>
    <t xml:space="preserve">          ◊ Weatherization repairs</t>
  </si>
  <si>
    <t xml:space="preserve">          ◊ Infill development</t>
  </si>
  <si>
    <t xml:space="preserve">          ◊ Federally Declared Disaster Area</t>
  </si>
  <si>
    <t xml:space="preserve">          ◊ LEED (or similar) certification</t>
  </si>
  <si>
    <t xml:space="preserve">          ◊ Low-flow plumbing fixtures</t>
  </si>
  <si>
    <t>Scoring Criteria (and Sub-categories)</t>
  </si>
  <si>
    <t xml:space="preserve">     ♦ AHP Subsidy per Unit     </t>
  </si>
  <si>
    <t>Market Rate Units (rental only)</t>
  </si>
  <si>
    <t>Total Units</t>
  </si>
  <si>
    <r>
      <rPr>
        <b/>
        <sz val="11"/>
        <color theme="1"/>
        <rFont val="Aptos Narrow"/>
        <family val="2"/>
        <scheme val="minor"/>
      </rPr>
      <t xml:space="preserve">Subsidy per Unit </t>
    </r>
    <r>
      <rPr>
        <sz val="11"/>
        <color theme="1"/>
        <rFont val="Aptos Narrow"/>
        <family val="2"/>
        <scheme val="minor"/>
      </rPr>
      <t xml:space="preserve">- Enter requested subsidy per unit in </t>
    </r>
  </si>
  <si>
    <r>
      <rPr>
        <sz val="11"/>
        <color theme="1"/>
        <rFont val="Segoe UI Symbol"/>
        <family val="2"/>
      </rPr>
      <t xml:space="preserve">   ♦ </t>
    </r>
    <r>
      <rPr>
        <sz val="11"/>
        <color theme="1"/>
        <rFont val="Aptos Narrow"/>
        <family val="2"/>
        <scheme val="minor"/>
      </rPr>
      <t>Units conveyed by the federal government or any agency or instrumentality thereof; or</t>
    </r>
  </si>
  <si>
    <t xml:space="preserve">     ♦ Units conveyed by other entities within 5 years of the application deadline; or</t>
  </si>
  <si>
    <t xml:space="preserve">     ♦ Units conveyed by other entities more than 5 years from the current application deadline.</t>
  </si>
  <si>
    <t xml:space="preserve">     ♦ Federally recognized tribe with &gt; 50% ownership interest; or</t>
  </si>
  <si>
    <t xml:space="preserve">     ♦ Not-for-profit or non-native government entity with &gt; 50% ownership interest; or</t>
  </si>
  <si>
    <t xml:space="preserve">     ♦ Native, not-for-profit, or non-native government entity with at least 10% ownership interest.</t>
  </si>
  <si>
    <t xml:space="preserve">     ♦ Federally recognized tribe which is integrally involved in the project; or</t>
  </si>
  <si>
    <t xml:space="preserve">     ♦ Not-for-profit or non-native government entity which is integrally involved in the project.</t>
  </si>
  <si>
    <t>(points may be different in AHP Online due to rounding)</t>
  </si>
  <si>
    <t>(maximum 5 points in this subcategory, 1 point each)</t>
  </si>
  <si>
    <t>Total of 15 points possible - See variable points section</t>
  </si>
  <si>
    <t>See variable points section</t>
  </si>
  <si>
    <t>See subsidy per unit section</t>
  </si>
  <si>
    <t>Total of 20 points possible - See income targeting section</t>
  </si>
  <si>
    <t xml:space="preserve">          ◊ Homebuyer Education/Counseling (Pre-purchase): Owner-occupied applications only</t>
  </si>
  <si>
    <t xml:space="preserve">          ◊ Homeowner Education/Counseling (Post-purchase): Owner-occupied applications only</t>
  </si>
  <si>
    <t xml:space="preserve">          ◊ Tenant Counseling: Rental applications only</t>
  </si>
  <si>
    <t>blue cell to calculate points</t>
  </si>
  <si>
    <r>
      <rPr>
        <b/>
        <sz val="11"/>
        <color theme="1"/>
        <rFont val="Aptos Narrow"/>
        <family val="2"/>
        <scheme val="minor"/>
      </rPr>
      <t>Income Targeting</t>
    </r>
    <r>
      <rPr>
        <b/>
        <i/>
        <sz val="11"/>
        <color theme="1"/>
        <rFont val="Aptos Narrow"/>
        <family val="2"/>
        <scheme val="minor"/>
      </rPr>
      <t xml:space="preserve"> </t>
    </r>
    <r>
      <rPr>
        <sz val="11"/>
        <color theme="1"/>
        <rFont val="Aptos Narrow"/>
        <family val="2"/>
        <scheme val="minor"/>
      </rPr>
      <t>- Enter number of units in associated blue cell</t>
    </r>
  </si>
  <si>
    <t>Ranges and associated points for variable scoring criteria</t>
  </si>
  <si>
    <t xml:space="preserve">The purpose of this document is to assist users in conducting a self‑score of their pre‑application. See AHP Implementation Plan (Plan) for specific percentage requirements and definitions. It is intended as a reference only. Should any conflicts or errors occur, the Plan will govern. Points listed here may not be representative of points received in the application once reviews have been completed. 
*Enter self-score in blue cells only. Some scoring cells auto-calculate based on other entries. </t>
  </si>
  <si>
    <r>
      <t xml:space="preserve">Units </t>
    </r>
    <r>
      <rPr>
        <sz val="11"/>
        <color theme="1"/>
        <rFont val="Aptos Narrow"/>
        <family val="2"/>
      </rPr>
      <t>≤</t>
    </r>
    <r>
      <rPr>
        <sz val="11"/>
        <color theme="1"/>
        <rFont val="Aptos Narrow"/>
        <family val="2"/>
        <scheme val="minor"/>
      </rPr>
      <t xml:space="preserve"> 50% AMI</t>
    </r>
  </si>
  <si>
    <t>Units &gt; 50% and ≤ 60% AMI</t>
  </si>
  <si>
    <t>Units &gt; 60% and ≤ 80% AMI</t>
  </si>
  <si>
    <t>*If 60% of the units are in the ≤ 50% AMI category, all 20 points will be received</t>
  </si>
  <si>
    <t xml:space="preserve">     ♦ Education or Training Programs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</si>
</sst>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</font>
    <font>
      <b/>
      <sz val="12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sz val="11"/>
      <color theme="1"/>
      <name val="Segoe UI Symbol"/>
      <family val="2"/>
    </font>
    <font>
      <sz val="12"/>
      <color rgb="FFFF0000"/>
      <name val="Aptos Narrow"/>
      <family val="2"/>
      <scheme val="minor"/>
    </font>
    <font>
      <b/>
      <i/>
      <sz val="12"/>
      <color theme="1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9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i/>
      <sz val="12"/>
      <color theme="4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 applyFill="1" applyAlignment="1">
      <alignment wrapText="1"/>
    </xf>
    <xf numFmtId="2" fontId="0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8" fillId="0" borderId="0" xfId="0" applyFont="1" applyAlignment="1"/>
    <xf numFmtId="0" fontId="0" fillId="0" borderId="0" xfId="0" applyAlignment="1">
      <alignment horizontal="right"/>
    </xf>
    <xf numFmtId="164" fontId="0" fillId="0" borderId="0" xfId="0" applyNumberFormat="1" applyFill="1"/>
    <xf numFmtId="0" fontId="10" fillId="0" borderId="0" xfId="0" applyFont="1" applyAlignment="1">
      <alignment horizontal="right" wrapText="1"/>
    </xf>
    <xf numFmtId="0" fontId="11" fillId="0" borderId="0" xfId="0" applyFont="1"/>
    <xf numFmtId="2" fontId="0" fillId="0" borderId="0" xfId="0" applyNumberFormat="1" applyFont="1" applyAlignment="1" applyProtection="1">
      <alignment horizontal="center"/>
    </xf>
    <xf numFmtId="164" fontId="0" fillId="2" borderId="0" xfId="0" applyNumberFormat="1" applyFill="1" applyProtection="1">
      <protection locked="0"/>
    </xf>
    <xf numFmtId="0" fontId="0" fillId="2" borderId="0" xfId="0" applyFont="1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4" fillId="3" borderId="0" xfId="0" applyFont="1" applyFill="1" applyAlignment="1">
      <alignment wrapText="1"/>
    </xf>
    <xf numFmtId="0" fontId="4" fillId="3" borderId="0" xfId="0" applyFont="1" applyFill="1"/>
    <xf numFmtId="0" fontId="4" fillId="3" borderId="0" xfId="0" applyFon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0" fontId="0" fillId="0" borderId="0" xfId="1" applyNumberFormat="1" applyFont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0" xfId="0" applyFont="1" applyFill="1" applyAlignment="1">
      <alignment horizontal="center"/>
    </xf>
    <xf numFmtId="0" fontId="12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Alignment="1">
      <alignment horizontal="left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58BE3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30E24-5FC6-44EB-93E3-AEB101E99268}">
  <dimension ref="A1:J72"/>
  <sheetViews>
    <sheetView tabSelected="1" zoomScaleNormal="100" workbookViewId="0">
      <selection activeCell="C5" sqref="C5"/>
    </sheetView>
  </sheetViews>
  <sheetFormatPr defaultRowHeight="15" x14ac:dyDescent="0.25"/>
  <cols>
    <col min="1" max="1" width="93" style="1" customWidth="1"/>
    <col min="2" max="2" width="28.28515625" customWidth="1"/>
    <col min="3" max="3" width="24.5703125" style="5" customWidth="1"/>
    <col min="4" max="4" width="9.85546875" bestFit="1" customWidth="1"/>
    <col min="5" max="5" width="16.42578125" customWidth="1"/>
    <col min="6" max="6" width="10.5703125" customWidth="1"/>
    <col min="7" max="7" width="9.140625" customWidth="1"/>
    <col min="8" max="8" width="8.5703125" customWidth="1"/>
  </cols>
  <sheetData>
    <row r="1" spans="1:9" ht="63.75" customHeight="1" x14ac:dyDescent="0.25">
      <c r="A1" s="30" t="s">
        <v>99</v>
      </c>
      <c r="B1" s="31"/>
      <c r="C1" s="31"/>
    </row>
    <row r="2" spans="1:9" s="3" customFormat="1" ht="15.75" x14ac:dyDescent="0.25">
      <c r="A2" s="2" t="s">
        <v>74</v>
      </c>
      <c r="B2" s="3" t="s">
        <v>0</v>
      </c>
      <c r="C2" s="6" t="s">
        <v>1</v>
      </c>
    </row>
    <row r="3" spans="1:9" s="3" customFormat="1" ht="15.75" x14ac:dyDescent="0.25">
      <c r="A3" s="22" t="s">
        <v>12</v>
      </c>
      <c r="B3" s="23"/>
      <c r="C3" s="24"/>
    </row>
    <row r="4" spans="1:9" ht="15.95" customHeight="1" x14ac:dyDescent="0.25">
      <c r="A4" s="9" t="s">
        <v>2</v>
      </c>
      <c r="B4" s="32" t="s">
        <v>3</v>
      </c>
      <c r="C4" s="32"/>
      <c r="E4" s="32" t="s">
        <v>98</v>
      </c>
      <c r="F4" s="32"/>
      <c r="G4" s="32"/>
      <c r="H4" s="32"/>
      <c r="I4" s="32"/>
    </row>
    <row r="5" spans="1:9" ht="16.5" x14ac:dyDescent="0.3">
      <c r="A5" s="1" t="s">
        <v>79</v>
      </c>
      <c r="B5" s="17" t="s">
        <v>5</v>
      </c>
      <c r="C5" s="21"/>
      <c r="E5" s="14" t="s">
        <v>30</v>
      </c>
      <c r="F5" s="14" t="s">
        <v>27</v>
      </c>
    </row>
    <row r="6" spans="1:9" x14ac:dyDescent="0.25">
      <c r="A6" s="1" t="s">
        <v>80</v>
      </c>
      <c r="B6" s="17" t="s">
        <v>5</v>
      </c>
      <c r="C6" s="21"/>
      <c r="E6" s="14" t="s">
        <v>31</v>
      </c>
      <c r="F6" s="14" t="s">
        <v>28</v>
      </c>
    </row>
    <row r="7" spans="1:9" x14ac:dyDescent="0.25">
      <c r="A7" s="1" t="s">
        <v>81</v>
      </c>
      <c r="B7" s="17" t="s">
        <v>6</v>
      </c>
      <c r="C7" s="21"/>
      <c r="E7" s="14" t="s">
        <v>32</v>
      </c>
      <c r="F7" s="14" t="s">
        <v>29</v>
      </c>
    </row>
    <row r="8" spans="1:9" ht="15.75" x14ac:dyDescent="0.25">
      <c r="A8" s="22" t="s">
        <v>13</v>
      </c>
      <c r="B8" s="25"/>
      <c r="C8" s="26"/>
      <c r="E8" s="14" t="s">
        <v>33</v>
      </c>
      <c r="F8" s="14" t="s">
        <v>4</v>
      </c>
    </row>
    <row r="9" spans="1:9" x14ac:dyDescent="0.25">
      <c r="A9" s="9" t="s">
        <v>7</v>
      </c>
      <c r="B9" s="32" t="s">
        <v>3</v>
      </c>
      <c r="C9" s="32"/>
    </row>
    <row r="10" spans="1:9" x14ac:dyDescent="0.25">
      <c r="A10" s="1" t="s">
        <v>8</v>
      </c>
      <c r="B10" s="17" t="s">
        <v>10</v>
      </c>
    </row>
    <row r="11" spans="1:9" x14ac:dyDescent="0.25">
      <c r="A11" s="1" t="s">
        <v>82</v>
      </c>
      <c r="B11" s="17" t="s">
        <v>5</v>
      </c>
      <c r="C11" s="21"/>
    </row>
    <row r="12" spans="1:9" x14ac:dyDescent="0.25">
      <c r="A12" s="1" t="s">
        <v>83</v>
      </c>
      <c r="B12" s="17" t="s">
        <v>6</v>
      </c>
      <c r="C12" s="21"/>
    </row>
    <row r="13" spans="1:9" x14ac:dyDescent="0.25">
      <c r="A13" s="1" t="s">
        <v>84</v>
      </c>
      <c r="B13" s="17" t="s">
        <v>11</v>
      </c>
      <c r="C13" s="21"/>
    </row>
    <row r="14" spans="1:9" x14ac:dyDescent="0.25">
      <c r="A14" s="1" t="s">
        <v>9</v>
      </c>
      <c r="B14" s="17"/>
    </row>
    <row r="15" spans="1:9" x14ac:dyDescent="0.25">
      <c r="A15" s="1" t="s">
        <v>85</v>
      </c>
      <c r="B15" s="17" t="s">
        <v>5</v>
      </c>
      <c r="C15" s="21"/>
    </row>
    <row r="16" spans="1:9" x14ac:dyDescent="0.25">
      <c r="A16" s="1" t="s">
        <v>86</v>
      </c>
      <c r="B16" s="17" t="s">
        <v>6</v>
      </c>
      <c r="C16" s="21"/>
    </row>
    <row r="17" spans="1:10" ht="15.75" x14ac:dyDescent="0.25">
      <c r="A17" s="22" t="s">
        <v>14</v>
      </c>
      <c r="B17" s="25"/>
      <c r="C17" s="26"/>
    </row>
    <row r="18" spans="1:10" x14ac:dyDescent="0.25">
      <c r="A18" s="9" t="s">
        <v>15</v>
      </c>
      <c r="B18" s="7" t="s">
        <v>3</v>
      </c>
      <c r="C18" s="20"/>
    </row>
    <row r="19" spans="1:10" ht="15.75" x14ac:dyDescent="0.25">
      <c r="A19" s="22" t="s">
        <v>16</v>
      </c>
      <c r="B19" s="25"/>
      <c r="C19" s="26"/>
      <c r="E19" s="32" t="s">
        <v>97</v>
      </c>
      <c r="F19" s="32"/>
      <c r="G19" s="32"/>
      <c r="H19" s="32"/>
      <c r="I19" s="32"/>
      <c r="J19" s="32"/>
    </row>
    <row r="20" spans="1:10" x14ac:dyDescent="0.25">
      <c r="A20" s="9" t="s">
        <v>17</v>
      </c>
      <c r="B20" s="7" t="s">
        <v>92</v>
      </c>
      <c r="C20" s="7"/>
      <c r="F20" s="14" t="s">
        <v>100</v>
      </c>
      <c r="G20" s="21"/>
      <c r="H20" s="27" t="str">
        <f>IFERROR(G20/G24,"")</f>
        <v/>
      </c>
    </row>
    <row r="21" spans="1:10" x14ac:dyDescent="0.25">
      <c r="A21" s="16" t="s">
        <v>87</v>
      </c>
      <c r="B21" s="4"/>
      <c r="C21" s="11" t="str">
        <f>IFERROR(IF(G20/G24&gt;=60%,20,(20*H20)+(18*H21)+(16*H22)),"")</f>
        <v/>
      </c>
      <c r="F21" s="14" t="s">
        <v>101</v>
      </c>
      <c r="G21" s="21"/>
      <c r="H21" s="27" t="str">
        <f>IFERROR(G21/G24,"")</f>
        <v/>
      </c>
    </row>
    <row r="22" spans="1:10" ht="15.75" x14ac:dyDescent="0.25">
      <c r="A22" s="22" t="s">
        <v>18</v>
      </c>
      <c r="B22" s="25"/>
      <c r="C22" s="26"/>
      <c r="F22" s="14" t="s">
        <v>102</v>
      </c>
      <c r="G22" s="21"/>
      <c r="H22" s="27" t="str">
        <f>IFERROR(G22/G24,"")</f>
        <v/>
      </c>
    </row>
    <row r="23" spans="1:10" x14ac:dyDescent="0.25">
      <c r="A23" s="9" t="s">
        <v>19</v>
      </c>
      <c r="B23" s="4" t="s">
        <v>89</v>
      </c>
      <c r="F23" s="14" t="s">
        <v>76</v>
      </c>
      <c r="G23" s="21"/>
      <c r="H23" s="27" t="str">
        <f>IFERROR(G23/G24,"")</f>
        <v/>
      </c>
    </row>
    <row r="24" spans="1:10" x14ac:dyDescent="0.25">
      <c r="A24" s="1" t="s">
        <v>38</v>
      </c>
      <c r="B24" s="17"/>
      <c r="C24" s="20"/>
      <c r="F24" s="14" t="s">
        <v>77</v>
      </c>
      <c r="G24" s="5">
        <f>SUM(G20:G23)</f>
        <v>0</v>
      </c>
      <c r="H24" s="28">
        <f>SUM(H20:H23)</f>
        <v>0</v>
      </c>
    </row>
    <row r="25" spans="1:10" x14ac:dyDescent="0.25">
      <c r="A25" s="1" t="s">
        <v>39</v>
      </c>
      <c r="B25" s="17"/>
      <c r="C25" s="20"/>
      <c r="E25" t="s">
        <v>103</v>
      </c>
    </row>
    <row r="26" spans="1:10" x14ac:dyDescent="0.25">
      <c r="A26" s="1" t="s">
        <v>40</v>
      </c>
      <c r="B26" s="17"/>
      <c r="C26" s="20"/>
    </row>
    <row r="27" spans="1:10" x14ac:dyDescent="0.25">
      <c r="A27" s="1" t="s">
        <v>41</v>
      </c>
      <c r="B27" s="34" t="s">
        <v>25</v>
      </c>
      <c r="C27" s="34"/>
    </row>
    <row r="28" spans="1:10" x14ac:dyDescent="0.25">
      <c r="A28" s="1" t="s">
        <v>57</v>
      </c>
      <c r="B28" s="17"/>
      <c r="C28" s="20"/>
    </row>
    <row r="29" spans="1:10" x14ac:dyDescent="0.25">
      <c r="A29" s="1" t="s">
        <v>58</v>
      </c>
      <c r="C29" s="20"/>
    </row>
    <row r="30" spans="1:10" x14ac:dyDescent="0.25">
      <c r="A30" s="1" t="s">
        <v>59</v>
      </c>
      <c r="C30" s="20"/>
    </row>
    <row r="31" spans="1:10" x14ac:dyDescent="0.25">
      <c r="A31" s="1" t="s">
        <v>60</v>
      </c>
      <c r="C31" s="20"/>
    </row>
    <row r="32" spans="1:10" ht="15.75" x14ac:dyDescent="0.25">
      <c r="A32" s="22" t="s">
        <v>20</v>
      </c>
      <c r="B32" s="25"/>
      <c r="C32" s="26"/>
    </row>
    <row r="33" spans="1:3" x14ac:dyDescent="0.25">
      <c r="A33" s="9" t="s">
        <v>21</v>
      </c>
      <c r="B33" s="32" t="s">
        <v>34</v>
      </c>
      <c r="C33" s="32"/>
    </row>
    <row r="34" spans="1:3" x14ac:dyDescent="0.25">
      <c r="A34" s="1" t="s">
        <v>42</v>
      </c>
      <c r="C34" s="29"/>
    </row>
    <row r="35" spans="1:3" x14ac:dyDescent="0.25">
      <c r="A35" s="1" t="s">
        <v>93</v>
      </c>
      <c r="C35" s="20"/>
    </row>
    <row r="36" spans="1:3" x14ac:dyDescent="0.25">
      <c r="A36" s="1" t="s">
        <v>94</v>
      </c>
      <c r="C36" s="20"/>
    </row>
    <row r="37" spans="1:3" x14ac:dyDescent="0.25">
      <c r="A37" s="1" t="s">
        <v>95</v>
      </c>
      <c r="C37" s="20"/>
    </row>
    <row r="38" spans="1:3" x14ac:dyDescent="0.25">
      <c r="A38" s="1" t="s">
        <v>43</v>
      </c>
      <c r="C38" s="20"/>
    </row>
    <row r="39" spans="1:3" x14ac:dyDescent="0.25">
      <c r="A39" s="1" t="s">
        <v>104</v>
      </c>
      <c r="C39" s="20"/>
    </row>
    <row r="40" spans="1:3" x14ac:dyDescent="0.25">
      <c r="A40" s="1" t="s">
        <v>44</v>
      </c>
      <c r="C40" s="20"/>
    </row>
    <row r="41" spans="1:3" x14ac:dyDescent="0.25">
      <c r="A41" s="1" t="s">
        <v>45</v>
      </c>
      <c r="C41" s="20"/>
    </row>
    <row r="42" spans="1:3" x14ac:dyDescent="0.25">
      <c r="A42" s="1" t="s">
        <v>46</v>
      </c>
      <c r="C42" s="20"/>
    </row>
    <row r="43" spans="1:3" x14ac:dyDescent="0.25">
      <c r="A43" s="1" t="s">
        <v>47</v>
      </c>
      <c r="C43" s="20"/>
    </row>
    <row r="44" spans="1:3" ht="15.75" x14ac:dyDescent="0.25">
      <c r="A44" s="22" t="s">
        <v>22</v>
      </c>
      <c r="B44" s="25"/>
      <c r="C44" s="26"/>
    </row>
    <row r="45" spans="1:3" x14ac:dyDescent="0.25">
      <c r="A45" s="9" t="s">
        <v>23</v>
      </c>
      <c r="B45" s="32" t="s">
        <v>35</v>
      </c>
      <c r="C45" s="32"/>
    </row>
    <row r="46" spans="1:3" x14ac:dyDescent="0.25">
      <c r="A46" s="1" t="s">
        <v>48</v>
      </c>
      <c r="C46" s="8"/>
    </row>
    <row r="47" spans="1:3" x14ac:dyDescent="0.25">
      <c r="A47" s="1" t="s">
        <v>61</v>
      </c>
      <c r="C47" s="20"/>
    </row>
    <row r="48" spans="1:3" x14ac:dyDescent="0.25">
      <c r="A48" s="1" t="s">
        <v>62</v>
      </c>
      <c r="C48" s="20"/>
    </row>
    <row r="49" spans="1:7" x14ac:dyDescent="0.25">
      <c r="A49" s="1" t="s">
        <v>49</v>
      </c>
      <c r="C49" s="20"/>
    </row>
    <row r="50" spans="1:7" ht="15.75" x14ac:dyDescent="0.25">
      <c r="A50" s="22" t="s">
        <v>24</v>
      </c>
      <c r="B50" s="25"/>
      <c r="C50" s="26"/>
    </row>
    <row r="51" spans="1:7" x14ac:dyDescent="0.25">
      <c r="A51" s="10" t="s">
        <v>26</v>
      </c>
      <c r="B51" s="33" t="s">
        <v>36</v>
      </c>
      <c r="C51" s="33"/>
      <c r="E51" t="s">
        <v>78</v>
      </c>
    </row>
    <row r="52" spans="1:7" x14ac:dyDescent="0.25">
      <c r="A52" s="1" t="s">
        <v>75</v>
      </c>
      <c r="B52" s="17" t="s">
        <v>91</v>
      </c>
      <c r="C52" s="18" t="str">
        <f>IF(G52="","",IF(G52&lt;15000,5,(75001-G52)/60000*5))</f>
        <v/>
      </c>
      <c r="D52" s="15"/>
      <c r="E52" t="s">
        <v>96</v>
      </c>
      <c r="G52" s="19"/>
    </row>
    <row r="53" spans="1:7" x14ac:dyDescent="0.25">
      <c r="A53" s="1" t="s">
        <v>50</v>
      </c>
      <c r="B53" s="17" t="s">
        <v>5</v>
      </c>
      <c r="C53" s="20"/>
    </row>
    <row r="54" spans="1:7" x14ac:dyDescent="0.25">
      <c r="A54" s="1" t="s">
        <v>52</v>
      </c>
      <c r="B54" s="17" t="s">
        <v>5</v>
      </c>
      <c r="C54" s="20"/>
    </row>
    <row r="55" spans="1:7" x14ac:dyDescent="0.25">
      <c r="A55" s="1" t="s">
        <v>53</v>
      </c>
      <c r="B55" s="17" t="s">
        <v>90</v>
      </c>
      <c r="C55" s="20"/>
    </row>
    <row r="56" spans="1:7" x14ac:dyDescent="0.25">
      <c r="A56" s="1" t="s">
        <v>54</v>
      </c>
      <c r="B56" s="17" t="s">
        <v>5</v>
      </c>
      <c r="C56" s="20"/>
    </row>
    <row r="57" spans="1:7" x14ac:dyDescent="0.25">
      <c r="A57" s="1" t="s">
        <v>55</v>
      </c>
      <c r="B57" s="17" t="s">
        <v>5</v>
      </c>
      <c r="C57" s="20"/>
    </row>
    <row r="58" spans="1:7" x14ac:dyDescent="0.25">
      <c r="A58" s="1" t="s">
        <v>56</v>
      </c>
      <c r="B58" s="17" t="s">
        <v>90</v>
      </c>
      <c r="C58" s="20"/>
    </row>
    <row r="59" spans="1:7" x14ac:dyDescent="0.25">
      <c r="A59" s="1" t="s">
        <v>51</v>
      </c>
      <c r="B59" s="34" t="s">
        <v>88</v>
      </c>
      <c r="C59" s="34"/>
    </row>
    <row r="60" spans="1:7" x14ac:dyDescent="0.25">
      <c r="A60" s="1" t="s">
        <v>63</v>
      </c>
      <c r="C60" s="20"/>
    </row>
    <row r="61" spans="1:7" x14ac:dyDescent="0.25">
      <c r="A61" s="1" t="s">
        <v>64</v>
      </c>
      <c r="C61" s="20"/>
    </row>
    <row r="62" spans="1:7" x14ac:dyDescent="0.25">
      <c r="A62" s="1" t="s">
        <v>65</v>
      </c>
      <c r="C62" s="20"/>
    </row>
    <row r="63" spans="1:7" x14ac:dyDescent="0.25">
      <c r="A63" s="1" t="s">
        <v>66</v>
      </c>
      <c r="C63" s="20"/>
    </row>
    <row r="64" spans="1:7" x14ac:dyDescent="0.25">
      <c r="A64" s="1" t="s">
        <v>67</v>
      </c>
      <c r="C64" s="20"/>
    </row>
    <row r="65" spans="1:6" x14ac:dyDescent="0.25">
      <c r="A65" s="1" t="s">
        <v>68</v>
      </c>
      <c r="C65" s="20"/>
    </row>
    <row r="66" spans="1:6" x14ac:dyDescent="0.25">
      <c r="A66" s="1" t="s">
        <v>69</v>
      </c>
      <c r="C66" s="20"/>
    </row>
    <row r="67" spans="1:6" ht="15.75" x14ac:dyDescent="0.25">
      <c r="A67" s="1" t="s">
        <v>70</v>
      </c>
      <c r="C67" s="20"/>
      <c r="E67" s="13"/>
      <c r="F67" s="13"/>
    </row>
    <row r="68" spans="1:6" x14ac:dyDescent="0.25">
      <c r="A68" s="1" t="s">
        <v>71</v>
      </c>
      <c r="C68" s="20"/>
    </row>
    <row r="69" spans="1:6" x14ac:dyDescent="0.25">
      <c r="A69" s="1" t="s">
        <v>72</v>
      </c>
      <c r="C69" s="20"/>
    </row>
    <row r="70" spans="1:6" x14ac:dyDescent="0.25">
      <c r="A70" s="1" t="s">
        <v>73</v>
      </c>
      <c r="C70" s="20"/>
    </row>
    <row r="71" spans="1:6" ht="15.75" x14ac:dyDescent="0.25">
      <c r="A71" s="22"/>
      <c r="B71" s="25"/>
      <c r="C71" s="26"/>
    </row>
    <row r="72" spans="1:6" ht="15.75" x14ac:dyDescent="0.25">
      <c r="B72" s="3" t="s">
        <v>37</v>
      </c>
      <c r="C72" s="12">
        <f>SUM(C5:C7,C10:C16,C18,C21,C24:C26,C28:C31,C34:C43,C46:C49,C52:C53,C54:C58,C60:C70)</f>
        <v>0</v>
      </c>
    </row>
  </sheetData>
  <sheetProtection algorithmName="SHA-512" hashValue="1gANgA7J5vGCSwHq+H/LDmIep8hafXCFsz0Cfx7lvkZDVFy5CcSq7DAOnz1eKKuf4keRtyPqO7TeZTip+/C8sA==" saltValue="66IFGFCO/X4p6NJa8f7q7g==" spinCount="100000" sheet="1" objects="1" scenarios="1" selectLockedCells="1"/>
  <mergeCells count="10">
    <mergeCell ref="A1:C1"/>
    <mergeCell ref="E19:J19"/>
    <mergeCell ref="B51:C51"/>
    <mergeCell ref="B59:C59"/>
    <mergeCell ref="B27:C27"/>
    <mergeCell ref="B33:C33"/>
    <mergeCell ref="B45:C45"/>
    <mergeCell ref="B4:C4"/>
    <mergeCell ref="B9:C9"/>
    <mergeCell ref="E4:I4"/>
  </mergeCells>
  <dataValidations count="1">
    <dataValidation type="whole" operator="lessThanOrEqual" allowBlank="1" showErrorMessage="1" errorTitle="Subsidy per Unit" error="Subsidy per unit cannot exceed $75,000" promptTitle="Subsidy Per Unit" sqref="G52" xr:uid="{F283088F-2D47-4542-AEE4-9557A5499AD0}">
      <formula1>75000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Scoring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Dustie Humphreys</dc:creator>
  <cp:lastModifiedBy>Dustie Humphreys</cp:lastModifiedBy>
  <dcterms:created xsi:type="dcterms:W3CDTF">2026-04-10T19:43:31Z</dcterms:created>
  <dcterms:modified xsi:type="dcterms:W3CDTF">2026-06-02T17:15:41Z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7807fb1-3c85-45b2-8374-23fac474382d_Enabled">
    <vt:lpwstr>true</vt:lpwstr>
  </property>
  <property fmtid="{D5CDD505-2E9C-101B-9397-08002B2CF9AE}" pid="3" name="MSIP_Label_d7807fb1-3c85-45b2-8374-23fac474382d_SetDate">
    <vt:lpwstr>2026-04-10T21:09:39Z</vt:lpwstr>
  </property>
  <property fmtid="{D5CDD505-2E9C-101B-9397-08002B2CF9AE}" pid="4" name="MSIP_Label_d7807fb1-3c85-45b2-8374-23fac474382d_Method">
    <vt:lpwstr>Privileged</vt:lpwstr>
  </property>
  <property fmtid="{D5CDD505-2E9C-101B-9397-08002B2CF9AE}" pid="5" name="MSIP_Label_d7807fb1-3c85-45b2-8374-23fac474382d_Name">
    <vt:lpwstr>d7807fb1-3c85-45b2-8374-23fac474382d</vt:lpwstr>
  </property>
  <property fmtid="{D5CDD505-2E9C-101B-9397-08002B2CF9AE}" pid="6" name="MSIP_Label_d7807fb1-3c85-45b2-8374-23fac474382d_SiteId">
    <vt:lpwstr>d1273393-c6b6-4abf-b2c7-8b199d33b87b</vt:lpwstr>
  </property>
  <property fmtid="{D5CDD505-2E9C-101B-9397-08002B2CF9AE}" pid="7" name="MSIP_Label_d7807fb1-3c85-45b2-8374-23fac474382d_ActionId">
    <vt:lpwstr>9c46dd0d-d81a-486f-9ee8-c08c71f1ba6e</vt:lpwstr>
  </property>
  <property fmtid="{D5CDD505-2E9C-101B-9397-08002B2CF9AE}" pid="8" name="MSIP_Label_d7807fb1-3c85-45b2-8374-23fac474382d_ContentBits">
    <vt:lpwstr>0</vt:lpwstr>
  </property>
  <property fmtid="{D5CDD505-2E9C-101B-9397-08002B2CF9AE}" pid="9" name="MSIP_Label_d7807fb1-3c85-45b2-8374-23fac474382d_Tag">
    <vt:lpwstr>10, 0, 1, 1</vt:lpwstr>
  </property>
</Properties>
</file>