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Final\AHP\2026 USDA Updates\"/>
    </mc:Choice>
  </mc:AlternateContent>
  <xr:revisionPtr revIDLastSave="0" documentId="13_ncr:1_{C15F6890-E1D3-4291-95C8-702C7F12E9BB}" xr6:coauthVersionLast="47" xr6:coauthVersionMax="47" xr10:uidLastSave="{00000000-0000-0000-0000-000000000000}"/>
  <workbookProtection workbookAlgorithmName="SHA-512" workbookHashValue="NkpxSvzmlFxbCEiFax1kJ32PmElMrsjTJ3ILpxf4SB2vZ6Bt5DkSLO+7di6pt/3nKS87/mPMJeP28uQ29cIHlA==" workbookSaltValue="5df4bAbYswpghTfIAfafPg==" workbookSpinCount="100000" lockStructure="1"/>
  <bookViews>
    <workbookView xWindow="28680" yWindow="-120" windowWidth="29040" windowHeight="15720" tabRatio="780" firstSheet="4" activeTab="4" xr2:uid="{00000000-000D-0000-FFFF-FFFF00000000}"/>
  </bookViews>
  <sheets>
    <sheet name="Income Limits" sheetId="71" state="hidden" r:id="rId1"/>
    <sheet name="Income Limits Template" sheetId="102" state="hidden" r:id="rId2"/>
    <sheet name="Revisions" sheetId="50" state="hidden" r:id="rId3"/>
    <sheet name="download" sheetId="65" state="hidden" r:id="rId4"/>
    <sheet name="Household_Summary" sheetId="4" r:id="rId5"/>
    <sheet name="Household Member #1-Income" sheetId="118" r:id="rId6"/>
    <sheet name="Household Member #2-Income" sheetId="119" r:id="rId7"/>
    <sheet name="Household Member #3-Income" sheetId="120" r:id="rId8"/>
    <sheet name="Household Member #4-Income" sheetId="121" r:id="rId9"/>
    <sheet name="Household Member #5-Income" sheetId="122" r:id="rId10"/>
    <sheet name="Household Member #6-Income" sheetId="123" r:id="rId11"/>
    <sheet name="Household Member #7-Income" sheetId="124" r:id="rId12"/>
    <sheet name="Household Member #8-Income" sheetId="125" r:id="rId13"/>
    <sheet name="Household Member #9-Income" sheetId="126" r:id="rId14"/>
    <sheet name="Household Member #10-Income" sheetId="127" r:id="rId15"/>
    <sheet name="Household Member #11-Income" sheetId="128" r:id="rId16"/>
    <sheet name="Household Member #12-Income" sheetId="129" r:id="rId17"/>
    <sheet name="Household Member #13-Income" sheetId="130" r:id="rId18"/>
    <sheet name="Household Member #14-Income" sheetId="131" r:id="rId19"/>
    <sheet name="Household Member #15-Income" sheetId="132" r:id="rId20"/>
  </sheets>
  <externalReferences>
    <externalReference r:id="rId21"/>
    <externalReference r:id="rId22"/>
  </externalReferences>
  <definedNames>
    <definedName name="_xlnm._FilterDatabase" localSheetId="4" hidden="1">Household_Summary!$J$7:$J$434</definedName>
    <definedName name="_xlnm._FilterDatabase" localSheetId="0" hidden="1">'Income Limits'!$A$3:$A$734</definedName>
    <definedName name="Arkansas">'Income Limits'!$A$4:$A$78</definedName>
    <definedName name="Colorado">'Income Limits'!$A$79:$A$142</definedName>
    <definedName name="County" localSheetId="14">[1]Household_Summary!$C$10</definedName>
    <definedName name="County" localSheetId="15">[1]Household_Summary!$C$10</definedName>
    <definedName name="County" localSheetId="16">[1]Household_Summary!$C$10</definedName>
    <definedName name="County" localSheetId="17">[1]Household_Summary!$C$10</definedName>
    <definedName name="County" localSheetId="18">[1]Household_Summary!$C$10</definedName>
    <definedName name="County" localSheetId="19">[1]Household_Summary!$C$10</definedName>
    <definedName name="County" localSheetId="5">[1]Household_Summary!$C$10</definedName>
    <definedName name="County" localSheetId="6">[1]Household_Summary!$C$10</definedName>
    <definedName name="County" localSheetId="7">[1]Household_Summary!$C$10</definedName>
    <definedName name="County" localSheetId="8">[1]Household_Summary!$C$10</definedName>
    <definedName name="County" localSheetId="9">[1]Household_Summary!$C$10</definedName>
    <definedName name="County" localSheetId="10">[1]Household_Summary!$C$10</definedName>
    <definedName name="County" localSheetId="11">[1]Household_Summary!$C$10</definedName>
    <definedName name="County" localSheetId="12">[1]Household_Summary!$C$10</definedName>
    <definedName name="County" localSheetId="13">[1]Household_Summary!$C$10</definedName>
    <definedName name="County">Household_Summary!$C$10</definedName>
    <definedName name="County_State" localSheetId="14">'[1]Income Limits'!$A$4:$A$734</definedName>
    <definedName name="County_State" localSheetId="15">'[1]Income Limits'!$A$4:$A$734</definedName>
    <definedName name="County_State" localSheetId="16">'[1]Income Limits'!$A$4:$A$734</definedName>
    <definedName name="County_State" localSheetId="17">'[1]Income Limits'!$A$4:$A$734</definedName>
    <definedName name="County_State" localSheetId="18">'[1]Income Limits'!$A$4:$A$734</definedName>
    <definedName name="County_State" localSheetId="19">'[1]Income Limits'!$A$4:$A$734</definedName>
    <definedName name="County_State" localSheetId="5">'[1]Income Limits'!$A$4:$A$734</definedName>
    <definedName name="County_State" localSheetId="6">'[1]Income Limits'!$A$4:$A$734</definedName>
    <definedName name="County_State" localSheetId="7">'[1]Income Limits'!$A$4:$A$734</definedName>
    <definedName name="County_State" localSheetId="8">'[1]Income Limits'!$A$4:$A$734</definedName>
    <definedName name="County_State" localSheetId="9">'[1]Income Limits'!$A$4:$A$734</definedName>
    <definedName name="County_State" localSheetId="10">'[1]Income Limits'!$A$4:$A$734</definedName>
    <definedName name="County_State" localSheetId="11">'[1]Income Limits'!$A$4:$A$734</definedName>
    <definedName name="County_State" localSheetId="12">'[1]Income Limits'!$A$4:$A$734</definedName>
    <definedName name="County_State" localSheetId="13">'[1]Income Limits'!$A$4:$A$734</definedName>
    <definedName name="County_State">'Income Limits'!$A$4:$A$734</definedName>
    <definedName name="Daily_Calculation" localSheetId="14">'Household Member #10-Income'!$B$15</definedName>
    <definedName name="Daily_Calculation" localSheetId="15">'Household Member #11-Income'!$B$15</definedName>
    <definedName name="Daily_Calculation" localSheetId="16">'Household Member #12-Income'!$B$15</definedName>
    <definedName name="Daily_Calculation" localSheetId="17">'Household Member #13-Income'!$B$15</definedName>
    <definedName name="Daily_Calculation" localSheetId="18">'Household Member #14-Income'!$B$15</definedName>
    <definedName name="Daily_Calculation" localSheetId="19">'Household Member #15-Income'!$B$15</definedName>
    <definedName name="Daily_Calculation" localSheetId="5">'Household Member #1-Income'!$B$15</definedName>
    <definedName name="Daily_Calculation" localSheetId="6">'Household Member #2-Income'!$B$15</definedName>
    <definedName name="Daily_Calculation" localSheetId="7">'Household Member #3-Income'!$B$15</definedName>
    <definedName name="Daily_Calculation" localSheetId="8">'Household Member #4-Income'!$B$15</definedName>
    <definedName name="Daily_Calculation" localSheetId="9">'Household Member #5-Income'!$B$15</definedName>
    <definedName name="Daily_Calculation" localSheetId="10">'Household Member #6-Income'!$B$15</definedName>
    <definedName name="Daily_Calculation" localSheetId="11">'Household Member #7-Income'!$B$15</definedName>
    <definedName name="Daily_Calculation" localSheetId="12">'Household Member #8-Income'!$B$15</definedName>
    <definedName name="Daily_Calculation" localSheetId="13">'Household Member #9-Income'!$B$15</definedName>
    <definedName name="Daily_Calculation">#REF!</definedName>
    <definedName name="Daily_Calculation2" localSheetId="14">'Household Member #10-Income'!$B$42</definedName>
    <definedName name="Daily_Calculation2" localSheetId="15">'Household Member #11-Income'!$B$42</definedName>
    <definedName name="Daily_Calculation2" localSheetId="16">'Household Member #12-Income'!$B$42</definedName>
    <definedName name="Daily_Calculation2" localSheetId="17">'Household Member #13-Income'!$B$42</definedName>
    <definedName name="Daily_Calculation2" localSheetId="18">'Household Member #14-Income'!$B$42</definedName>
    <definedName name="Daily_Calculation2" localSheetId="19">'Household Member #15-Income'!$B$42</definedName>
    <definedName name="Daily_Calculation2" localSheetId="5">'Household Member #1-Income'!$B$42</definedName>
    <definedName name="Daily_Calculation2" localSheetId="6">'Household Member #2-Income'!$B$42</definedName>
    <definedName name="Daily_Calculation2" localSheetId="7">'Household Member #3-Income'!$B$42</definedName>
    <definedName name="Daily_Calculation2" localSheetId="8">'Household Member #4-Income'!$B$42</definedName>
    <definedName name="Daily_Calculation2" localSheetId="9">'Household Member #5-Income'!$B$42</definedName>
    <definedName name="Daily_Calculation2" localSheetId="10">'Household Member #6-Income'!$B$42</definedName>
    <definedName name="Daily_Calculation2" localSheetId="11">'Household Member #7-Income'!$B$42</definedName>
    <definedName name="Daily_Calculation2" localSheetId="12">'Household Member #8-Income'!$B$42</definedName>
    <definedName name="Daily_Calculation2" localSheetId="13">'Household Member #9-Income'!$B$42</definedName>
    <definedName name="Daily_Calculation2">#REF!</definedName>
    <definedName name="End_2020_2_Limits" localSheetId="14">[1]Household_Summary!#REF!</definedName>
    <definedName name="End_2020_2_Limits" localSheetId="15">[1]Household_Summary!#REF!</definedName>
    <definedName name="End_2020_2_Limits" localSheetId="16">[1]Household_Summary!#REF!</definedName>
    <definedName name="End_2020_2_Limits" localSheetId="17">[1]Household_Summary!#REF!</definedName>
    <definedName name="End_2020_2_Limits" localSheetId="18">[1]Household_Summary!#REF!</definedName>
    <definedName name="End_2020_2_Limits" localSheetId="19">[1]Household_Summary!#REF!</definedName>
    <definedName name="End_2020_2_Limits" localSheetId="5">[1]Household_Summary!#REF!</definedName>
    <definedName name="End_2020_2_Limits" localSheetId="6">[1]Household_Summary!#REF!</definedName>
    <definedName name="End_2020_2_Limits" localSheetId="7">[1]Household_Summary!#REF!</definedName>
    <definedName name="End_2020_2_Limits" localSheetId="8">[1]Household_Summary!#REF!</definedName>
    <definedName name="End_2020_2_Limits" localSheetId="9">[1]Household_Summary!#REF!</definedName>
    <definedName name="End_2020_2_Limits" localSheetId="10">[1]Household_Summary!#REF!</definedName>
    <definedName name="End_2020_2_Limits" localSheetId="11">[1]Household_Summary!#REF!</definedName>
    <definedName name="End_2020_2_Limits" localSheetId="12">[1]Household_Summary!#REF!</definedName>
    <definedName name="End_2020_2_Limits" localSheetId="13">[1]Household_Summary!#REF!</definedName>
    <definedName name="End_2020_2_Limits">Household_Summary!#REF!</definedName>
    <definedName name="HH1_Other_Income" localSheetId="14">'Household Member #10-Income'!$E$186</definedName>
    <definedName name="HH1_Other_Income" localSheetId="15">'Household Member #11-Income'!$E$186</definedName>
    <definedName name="HH1_Other_Income" localSheetId="16">'Household Member #12-Income'!$E$186</definedName>
    <definedName name="HH1_Other_Income" localSheetId="17">'Household Member #13-Income'!$E$186</definedName>
    <definedName name="HH1_Other_Income" localSheetId="18">'Household Member #14-Income'!$E$186</definedName>
    <definedName name="HH1_Other_Income" localSheetId="19">'Household Member #15-Income'!$E$186</definedName>
    <definedName name="HH1_Other_Income" localSheetId="5">'Household Member #1-Income'!$E$186</definedName>
    <definedName name="HH1_Other_Income" localSheetId="6">'Household Member #2-Income'!$E$186</definedName>
    <definedName name="HH1_Other_Income" localSheetId="7">'Household Member #3-Income'!$E$186</definedName>
    <definedName name="HH1_Other_Income" localSheetId="8">'Household Member #4-Income'!$E$186</definedName>
    <definedName name="HH1_Other_Income" localSheetId="9">'Household Member #5-Income'!$E$186</definedName>
    <definedName name="HH1_Other_Income" localSheetId="10">'Household Member #6-Income'!$E$186</definedName>
    <definedName name="HH1_Other_Income" localSheetId="11">'Household Member #7-Income'!$E$186</definedName>
    <definedName name="HH1_Other_Income" localSheetId="12">'Household Member #8-Income'!$E$186</definedName>
    <definedName name="HH1_Other_Income" localSheetId="13">'Household Member #9-Income'!$E$186</definedName>
    <definedName name="HH1_Other_Income">#REF!</definedName>
    <definedName name="HH1_Self_Employment" localSheetId="14">'Household Member #10-Income'!$E$159</definedName>
    <definedName name="HH1_Self_Employment" localSheetId="15">'Household Member #11-Income'!$E$159</definedName>
    <definedName name="HH1_Self_Employment" localSheetId="16">'Household Member #12-Income'!$E$159</definedName>
    <definedName name="HH1_Self_Employment" localSheetId="17">'Household Member #13-Income'!$E$159</definedName>
    <definedName name="HH1_Self_Employment" localSheetId="18">'Household Member #14-Income'!$E$159</definedName>
    <definedName name="HH1_Self_Employment" localSheetId="19">'Household Member #15-Income'!$E$159</definedName>
    <definedName name="HH1_Self_Employment" localSheetId="5">'Household Member #1-Income'!$E$159</definedName>
    <definedName name="HH1_Self_Employment" localSheetId="6">'Household Member #2-Income'!$E$159</definedName>
    <definedName name="HH1_Self_Employment" localSheetId="7">'Household Member #3-Income'!$E$159</definedName>
    <definedName name="HH1_Self_Employment" localSheetId="8">'Household Member #4-Income'!$E$159</definedName>
    <definedName name="HH1_Self_Employment" localSheetId="9">'Household Member #5-Income'!$E$159</definedName>
    <definedName name="HH1_Self_Employment" localSheetId="10">'Household Member #6-Income'!$E$159</definedName>
    <definedName name="HH1_Self_Employment" localSheetId="11">'Household Member #7-Income'!$E$159</definedName>
    <definedName name="HH1_Self_Employment" localSheetId="12">'Household Member #8-Income'!$E$159</definedName>
    <definedName name="HH1_Self_Employment" localSheetId="13">'Household Member #9-Income'!$E$159</definedName>
    <definedName name="HH1_Self_Employment">#REF!</definedName>
    <definedName name="HH1_Wages_Salary" localSheetId="14">'Household Member #10-Income'!$E$61</definedName>
    <definedName name="HH1_Wages_Salary" localSheetId="15">'Household Member #11-Income'!$E$61</definedName>
    <definedName name="HH1_Wages_Salary" localSheetId="16">'Household Member #12-Income'!$E$61</definedName>
    <definedName name="HH1_Wages_Salary" localSheetId="17">'Household Member #13-Income'!$E$61</definedName>
    <definedName name="HH1_Wages_Salary" localSheetId="18">'Household Member #14-Income'!$E$61</definedName>
    <definedName name="HH1_Wages_Salary" localSheetId="19">'Household Member #15-Income'!$E$61</definedName>
    <definedName name="HH1_Wages_Salary" localSheetId="5">'Household Member #1-Income'!$E$61</definedName>
    <definedName name="HH1_Wages_Salary" localSheetId="6">'Household Member #2-Income'!$E$61</definedName>
    <definedName name="HH1_Wages_Salary" localSheetId="7">'Household Member #3-Income'!$E$61</definedName>
    <definedName name="HH1_Wages_Salary" localSheetId="8">'Household Member #4-Income'!$E$61</definedName>
    <definedName name="HH1_Wages_Salary" localSheetId="9">'Household Member #5-Income'!$E$61</definedName>
    <definedName name="HH1_Wages_Salary" localSheetId="10">'Household Member #6-Income'!$E$61</definedName>
    <definedName name="HH1_Wages_Salary" localSheetId="11">'Household Member #7-Income'!$E$61</definedName>
    <definedName name="HH1_Wages_Salary" localSheetId="12">'Household Member #8-Income'!$E$61</definedName>
    <definedName name="HH1_Wages_Salary" localSheetId="13">'Household Member #9-Income'!$E$61</definedName>
    <definedName name="HH1_Wages_Salary">#REF!</definedName>
    <definedName name="HH10_Other_Income">#REF!</definedName>
    <definedName name="HH10_Self_Employment">#REF!</definedName>
    <definedName name="HH10_Wages_Salary">#REF!</definedName>
    <definedName name="HH11_Other_Income">#REF!</definedName>
    <definedName name="HH11_Self_Employment">#REF!</definedName>
    <definedName name="HH11_Wages_Salary">#REF!</definedName>
    <definedName name="HH12_Other_Income">#REF!</definedName>
    <definedName name="HH12_Self_Employment">#REF!</definedName>
    <definedName name="HH12_Wages_Salary">#REF!</definedName>
    <definedName name="HH13_Other_Income">#REF!</definedName>
    <definedName name="HH13_Self_Employment">#REF!</definedName>
    <definedName name="HH13_Wages_Salary">#REF!</definedName>
    <definedName name="HH14_Other_Income">#REF!</definedName>
    <definedName name="HH14_Self_Employment">#REF!</definedName>
    <definedName name="HH14_Wages_Salary">#REF!</definedName>
    <definedName name="HH15_Other_Income">#REF!</definedName>
    <definedName name="HH15_Self_Employment">#REF!</definedName>
    <definedName name="HH15_Wages_Salary">#REF!</definedName>
    <definedName name="HH2_Other_Income">#REF!</definedName>
    <definedName name="HH2_Self_Employment">#REF!</definedName>
    <definedName name="HH2_Wages_Salary">'Household Member #2-Income'!$E$61</definedName>
    <definedName name="HH3_Other_Income">#REF!</definedName>
    <definedName name="HH3_Self_Employment">#REF!</definedName>
    <definedName name="HH3_Wages_Salary">#REF!</definedName>
    <definedName name="HH4_Other_Income">#REF!</definedName>
    <definedName name="HH4_Self_Employment">#REF!</definedName>
    <definedName name="HH4_Wages_Salary">#REF!</definedName>
    <definedName name="HH5_Other_Income">#REF!</definedName>
    <definedName name="HH5_Self_Employment">#REF!</definedName>
    <definedName name="HH5_Wages_Salary">#REF!</definedName>
    <definedName name="HH6_Other_Income">#REF!</definedName>
    <definedName name="HH6_Self_Employment">#REF!</definedName>
    <definedName name="HH6_Wages_Salary">#REF!</definedName>
    <definedName name="HH7_Other_Income">#REF!</definedName>
    <definedName name="HH7_Self_Employment">#REF!</definedName>
    <definedName name="HH7_Wages_Salary">#REF!</definedName>
    <definedName name="HH8_Other_Income">#REF!</definedName>
    <definedName name="HH8_Self_Employment">#REF!</definedName>
    <definedName name="HH8_Wages_Salary">#REF!</definedName>
    <definedName name="HH9_Other_Income">#REF!</definedName>
    <definedName name="HH9_Self_Employment">#REF!</definedName>
    <definedName name="HH9_Wages_Salary">#REF!</definedName>
    <definedName name="HHSize" localSheetId="14">'[1]Income Limits'!#REF!</definedName>
    <definedName name="HHSize" localSheetId="15">'[1]Income Limits'!#REF!</definedName>
    <definedName name="HHSize" localSheetId="16">'[1]Income Limits'!#REF!</definedName>
    <definedName name="HHSize" localSheetId="17">'[1]Income Limits'!#REF!</definedName>
    <definedName name="HHSize" localSheetId="18">'[1]Income Limits'!#REF!</definedName>
    <definedName name="HHSize" localSheetId="19">'[1]Income Limits'!#REF!</definedName>
    <definedName name="HHSize" localSheetId="5">'[1]Income Limits'!#REF!</definedName>
    <definedName name="HHSize" localSheetId="6">'[1]Income Limits'!#REF!</definedName>
    <definedName name="HHSize" localSheetId="7">'[1]Income Limits'!#REF!</definedName>
    <definedName name="HHSize" localSheetId="8">'[1]Income Limits'!#REF!</definedName>
    <definedName name="HHSize" localSheetId="9">'[1]Income Limits'!#REF!</definedName>
    <definedName name="HHSize" localSheetId="10">'[1]Income Limits'!#REF!</definedName>
    <definedName name="HHSize" localSheetId="11">'[1]Income Limits'!#REF!</definedName>
    <definedName name="HHSize" localSheetId="12">'[1]Income Limits'!#REF!</definedName>
    <definedName name="HHSize" localSheetId="13">'[1]Income Limits'!#REF!</definedName>
    <definedName name="HHSize">'Income Limits'!#REF!</definedName>
    <definedName name="HHSize_2019" localSheetId="14">'[1]Income Limits'!#REF!</definedName>
    <definedName name="HHSize_2019" localSheetId="15">'[1]Income Limits'!#REF!</definedName>
    <definedName name="HHSize_2019" localSheetId="16">'[1]Income Limits'!#REF!</definedName>
    <definedName name="HHSize_2019" localSheetId="17">'[1]Income Limits'!#REF!</definedName>
    <definedName name="HHSize_2019" localSheetId="18">'[1]Income Limits'!#REF!</definedName>
    <definedName name="HHSize_2019" localSheetId="19">'[1]Income Limits'!#REF!</definedName>
    <definedName name="HHSize_2019" localSheetId="5">'[1]Income Limits'!#REF!</definedName>
    <definedName name="HHSize_2019" localSheetId="6">'[1]Income Limits'!#REF!</definedName>
    <definedName name="HHSize_2019" localSheetId="7">'[1]Income Limits'!#REF!</definedName>
    <definedName name="HHSize_2019" localSheetId="8">'[1]Income Limits'!#REF!</definedName>
    <definedName name="HHSize_2019" localSheetId="9">'[1]Income Limits'!#REF!</definedName>
    <definedName name="HHSize_2019" localSheetId="10">'[1]Income Limits'!#REF!</definedName>
    <definedName name="HHSize_2019" localSheetId="11">'[1]Income Limits'!#REF!</definedName>
    <definedName name="HHSize_2019" localSheetId="12">'[1]Income Limits'!#REF!</definedName>
    <definedName name="HHSize_2019" localSheetId="13">'[1]Income Limits'!#REF!</definedName>
    <definedName name="HHSize_2019">'Income Limits'!#REF!</definedName>
    <definedName name="HHSize_2020_1" localSheetId="14">'[1]Income Limits'!#REF!</definedName>
    <definedName name="HHSize_2020_1" localSheetId="15">'[1]Income Limits'!#REF!</definedName>
    <definedName name="HHSize_2020_1" localSheetId="16">'[1]Income Limits'!#REF!</definedName>
    <definedName name="HHSize_2020_1" localSheetId="17">'[1]Income Limits'!#REF!</definedName>
    <definedName name="HHSize_2020_1" localSheetId="18">'[1]Income Limits'!#REF!</definedName>
    <definedName name="HHSize_2020_1" localSheetId="19">'[1]Income Limits'!#REF!</definedName>
    <definedName name="HHSize_2020_1" localSheetId="5">'[1]Income Limits'!#REF!</definedName>
    <definedName name="HHSize_2020_1" localSheetId="6">'[1]Income Limits'!#REF!</definedName>
    <definedName name="HHSize_2020_1" localSheetId="7">'[1]Income Limits'!#REF!</definedName>
    <definedName name="HHSize_2020_1" localSheetId="8">'[1]Income Limits'!#REF!</definedName>
    <definedName name="HHSize_2020_1" localSheetId="9">'[1]Income Limits'!#REF!</definedName>
    <definedName name="HHSize_2020_1" localSheetId="10">'[1]Income Limits'!#REF!</definedName>
    <definedName name="HHSize_2020_1" localSheetId="11">'[1]Income Limits'!#REF!</definedName>
    <definedName name="HHSize_2020_1" localSheetId="12">'[1]Income Limits'!#REF!</definedName>
    <definedName name="HHSize_2020_1" localSheetId="13">'[1]Income Limits'!#REF!</definedName>
    <definedName name="HHSize_2020_1">'Income Limits'!#REF!</definedName>
    <definedName name="HHSize_2020_2" localSheetId="14">'[1]Income Limits'!#REF!</definedName>
    <definedName name="HHSize_2020_2" localSheetId="15">'[1]Income Limits'!#REF!</definedName>
    <definedName name="HHSize_2020_2" localSheetId="16">'[1]Income Limits'!#REF!</definedName>
    <definedName name="HHSize_2020_2" localSheetId="17">'[1]Income Limits'!#REF!</definedName>
    <definedName name="HHSize_2020_2" localSheetId="18">'[1]Income Limits'!#REF!</definedName>
    <definedName name="HHSize_2020_2" localSheetId="19">'[1]Income Limits'!#REF!</definedName>
    <definedName name="HHSize_2020_2" localSheetId="5">'[1]Income Limits'!#REF!</definedName>
    <definedName name="HHSize_2020_2" localSheetId="6">'[1]Income Limits'!#REF!</definedName>
    <definedName name="HHSize_2020_2" localSheetId="7">'[1]Income Limits'!#REF!</definedName>
    <definedName name="HHSize_2020_2" localSheetId="8">'[1]Income Limits'!#REF!</definedName>
    <definedName name="HHSize_2020_2" localSheetId="9">'[1]Income Limits'!#REF!</definedName>
    <definedName name="HHSize_2020_2" localSheetId="10">'[1]Income Limits'!#REF!</definedName>
    <definedName name="HHSize_2020_2" localSheetId="11">'[1]Income Limits'!#REF!</definedName>
    <definedName name="HHSize_2020_2" localSheetId="12">'[1]Income Limits'!#REF!</definedName>
    <definedName name="HHSize_2020_2" localSheetId="13">'[1]Income Limits'!#REF!</definedName>
    <definedName name="HHSize_2020_2">'Income Limits'!#REF!</definedName>
    <definedName name="HHSize_2021_1" localSheetId="14">'[1]Income Limits'!#REF!</definedName>
    <definedName name="HHSize_2021_1" localSheetId="15">'[1]Income Limits'!#REF!</definedName>
    <definedName name="HHSize_2021_1" localSheetId="16">'[1]Income Limits'!#REF!</definedName>
    <definedName name="HHSize_2021_1" localSheetId="17">'[1]Income Limits'!#REF!</definedName>
    <definedName name="HHSize_2021_1" localSheetId="18">'[1]Income Limits'!#REF!</definedName>
    <definedName name="HHSize_2021_1" localSheetId="19">'[1]Income Limits'!#REF!</definedName>
    <definedName name="HHSize_2021_1" localSheetId="5">'[1]Income Limits'!#REF!</definedName>
    <definedName name="HHSize_2021_1" localSheetId="6">'[1]Income Limits'!#REF!</definedName>
    <definedName name="HHSize_2021_1" localSheetId="7">'[1]Income Limits'!#REF!</definedName>
    <definedName name="HHSize_2021_1" localSheetId="8">'[1]Income Limits'!#REF!</definedName>
    <definedName name="HHSize_2021_1" localSheetId="9">'[1]Income Limits'!#REF!</definedName>
    <definedName name="HHSize_2021_1" localSheetId="10">'[1]Income Limits'!#REF!</definedName>
    <definedName name="HHSize_2021_1" localSheetId="11">'[1]Income Limits'!#REF!</definedName>
    <definedName name="HHSize_2021_1" localSheetId="12">'[1]Income Limits'!#REF!</definedName>
    <definedName name="HHSize_2021_1" localSheetId="13">'[1]Income Limits'!#REF!</definedName>
    <definedName name="HHSize_2021_1">'Income Limits'!#REF!</definedName>
    <definedName name="HHSize_50_2021_1" localSheetId="14">'[1]Income Limits'!#REF!</definedName>
    <definedName name="HHSize_50_2021_1" localSheetId="15">'[1]Income Limits'!#REF!</definedName>
    <definedName name="HHSize_50_2021_1" localSheetId="16">'[1]Income Limits'!#REF!</definedName>
    <definedName name="HHSize_50_2021_1" localSheetId="17">'[1]Income Limits'!#REF!</definedName>
    <definedName name="HHSize_50_2021_1" localSheetId="18">'[1]Income Limits'!#REF!</definedName>
    <definedName name="HHSize_50_2021_1" localSheetId="19">'[1]Income Limits'!#REF!</definedName>
    <definedName name="HHSize_50_2021_1" localSheetId="5">'[1]Income Limits'!#REF!</definedName>
    <definedName name="HHSize_50_2021_1" localSheetId="6">'[1]Income Limits'!#REF!</definedName>
    <definedName name="HHSize_50_2021_1" localSheetId="7">'[1]Income Limits'!#REF!</definedName>
    <definedName name="HHSize_50_2021_1" localSheetId="8">'[1]Income Limits'!#REF!</definedName>
    <definedName name="HHSize_50_2021_1" localSheetId="9">'[1]Income Limits'!#REF!</definedName>
    <definedName name="HHSize_50_2021_1" localSheetId="10">'[1]Income Limits'!#REF!</definedName>
    <definedName name="HHSize_50_2021_1" localSheetId="11">'[1]Income Limits'!#REF!</definedName>
    <definedName name="HHSize_50_2021_1" localSheetId="12">'[1]Income Limits'!#REF!</definedName>
    <definedName name="HHSize_50_2021_1" localSheetId="13">'[1]Income Limits'!#REF!</definedName>
    <definedName name="HHSize_50_2021_1">'Income Limits'!#REF!</definedName>
    <definedName name="HHSize_80_2021_1" localSheetId="14">'[1]Income Limits'!#REF!</definedName>
    <definedName name="HHSize_80_2021_1" localSheetId="15">'[1]Income Limits'!#REF!</definedName>
    <definedName name="HHSize_80_2021_1" localSheetId="16">'[1]Income Limits'!#REF!</definedName>
    <definedName name="HHSize_80_2021_1" localSheetId="17">'[1]Income Limits'!#REF!</definedName>
    <definedName name="HHSize_80_2021_1" localSheetId="18">'[1]Income Limits'!#REF!</definedName>
    <definedName name="HHSize_80_2021_1" localSheetId="19">'[1]Income Limits'!#REF!</definedName>
    <definedName name="HHSize_80_2021_1" localSheetId="5">'[1]Income Limits'!#REF!</definedName>
    <definedName name="HHSize_80_2021_1" localSheetId="6">'[1]Income Limits'!#REF!</definedName>
    <definedName name="HHSize_80_2021_1" localSheetId="7">'[1]Income Limits'!#REF!</definedName>
    <definedName name="HHSize_80_2021_1" localSheetId="8">'[1]Income Limits'!#REF!</definedName>
    <definedName name="HHSize_80_2021_1" localSheetId="9">'[1]Income Limits'!#REF!</definedName>
    <definedName name="HHSize_80_2021_1" localSheetId="10">'[1]Income Limits'!#REF!</definedName>
    <definedName name="HHSize_80_2021_1" localSheetId="11">'[1]Income Limits'!#REF!</definedName>
    <definedName name="HHSize_80_2021_1" localSheetId="12">'[1]Income Limits'!#REF!</definedName>
    <definedName name="HHSize_80_2021_1" localSheetId="13">'[1]Income Limits'!#REF!</definedName>
    <definedName name="HHSize_80_2021_1">'Income Limits'!#REF!</definedName>
    <definedName name="HHSize_USDA" localSheetId="14">'[1]Income Limits Template'!$A$3:$I$3</definedName>
    <definedName name="HHSize_USDA" localSheetId="15">'[1]Income Limits Template'!$A$3:$I$3</definedName>
    <definedName name="HHSize_USDA" localSheetId="16">'[1]Income Limits Template'!$A$3:$I$3</definedName>
    <definedName name="HHSize_USDA" localSheetId="17">'[1]Income Limits Template'!$A$3:$I$3</definedName>
    <definedName name="HHSize_USDA" localSheetId="18">'[1]Income Limits Template'!$A$3:$I$3</definedName>
    <definedName name="HHSize_USDA" localSheetId="19">'[1]Income Limits Template'!$A$3:$I$3</definedName>
    <definedName name="HHSize_USDA" localSheetId="5">'[1]Income Limits Template'!$A$3:$I$3</definedName>
    <definedName name="HHSize_USDA" localSheetId="6">'[1]Income Limits Template'!$A$3:$I$3</definedName>
    <definedName name="HHSize_USDA" localSheetId="7">'[1]Income Limits Template'!$A$3:$I$3</definedName>
    <definedName name="HHSize_USDA" localSheetId="8">'[1]Income Limits Template'!$A$3:$I$3</definedName>
    <definedName name="HHSize_USDA" localSheetId="9">'[1]Income Limits Template'!$A$3:$I$3</definedName>
    <definedName name="HHSize_USDA" localSheetId="10">'[1]Income Limits Template'!$A$3:$I$3</definedName>
    <definedName name="HHSize_USDA" localSheetId="11">'[1]Income Limits Template'!$A$3:$I$3</definedName>
    <definedName name="HHSize_USDA" localSheetId="12">'[1]Income Limits Template'!$A$3:$I$3</definedName>
    <definedName name="HHSize_USDA" localSheetId="13">'[1]Income Limits Template'!$A$3:$I$3</definedName>
    <definedName name="HHSize_USDA">'Income Limits Template'!$A$3:$I$3</definedName>
    <definedName name="Homebuyer_Name" localSheetId="14">[1]Household_Summary!$C$8</definedName>
    <definedName name="Homebuyer_Name" localSheetId="15">[1]Household_Summary!$C$8</definedName>
    <definedName name="Homebuyer_Name" localSheetId="16">[1]Household_Summary!$C$8</definedName>
    <definedName name="Homebuyer_Name" localSheetId="17">[1]Household_Summary!$C$8</definedName>
    <definedName name="Homebuyer_Name" localSheetId="18">[1]Household_Summary!$C$8</definedName>
    <definedName name="Homebuyer_Name" localSheetId="19">[1]Household_Summary!$C$8</definedName>
    <definedName name="Homebuyer_Name" localSheetId="5">[1]Household_Summary!$C$8</definedName>
    <definedName name="Homebuyer_Name" localSheetId="6">[1]Household_Summary!$C$8</definedName>
    <definedName name="Homebuyer_Name" localSheetId="7">[1]Household_Summary!$C$8</definedName>
    <definedName name="Homebuyer_Name" localSheetId="8">[1]Household_Summary!$C$8</definedName>
    <definedName name="Homebuyer_Name" localSheetId="9">[1]Household_Summary!$C$8</definedName>
    <definedName name="Homebuyer_Name" localSheetId="10">[1]Household_Summary!$C$8</definedName>
    <definedName name="Homebuyer_Name" localSheetId="11">[1]Household_Summary!$C$8</definedName>
    <definedName name="Homebuyer_Name" localSheetId="12">[1]Household_Summary!$C$8</definedName>
    <definedName name="Homebuyer_Name" localSheetId="13">[1]Household_Summary!$C$8</definedName>
    <definedName name="Homebuyer_Name">Household_Summary!$C$8</definedName>
    <definedName name="Homebuyer_Name_Request_form">[2]Household_Summary!$C$8</definedName>
    <definedName name="Household_Income" localSheetId="14">[1]Household_Summary!$F$50</definedName>
    <definedName name="Household_Income" localSheetId="15">[1]Household_Summary!$F$50</definedName>
    <definedName name="Household_Income" localSheetId="16">[1]Household_Summary!$F$50</definedName>
    <definedName name="Household_Income" localSheetId="17">[1]Household_Summary!$F$50</definedName>
    <definedName name="Household_Income" localSheetId="18">[1]Household_Summary!$F$50</definedName>
    <definedName name="Household_Income" localSheetId="19">[1]Household_Summary!$F$50</definedName>
    <definedName name="Household_Income" localSheetId="5">[1]Household_Summary!$F$50</definedName>
    <definedName name="Household_Income" localSheetId="6">[1]Household_Summary!$F$50</definedName>
    <definedName name="Household_Income" localSheetId="7">[1]Household_Summary!$F$50</definedName>
    <definedName name="Household_Income" localSheetId="8">[1]Household_Summary!$F$50</definedName>
    <definedName name="Household_Income" localSheetId="9">[1]Household_Summary!$F$50</definedName>
    <definedName name="Household_Income" localSheetId="10">[1]Household_Summary!$F$50</definedName>
    <definedName name="Household_Income" localSheetId="11">[1]Household_Summary!$F$50</definedName>
    <definedName name="Household_Income" localSheetId="12">[1]Household_Summary!$F$50</definedName>
    <definedName name="Household_Income" localSheetId="13">[1]Household_Summary!$F$50</definedName>
    <definedName name="Household_Income">Household_Summary!$F$50</definedName>
    <definedName name="Household_Size" localSheetId="14">[1]Household_Summary!$E$31</definedName>
    <definedName name="Household_Size" localSheetId="15">[1]Household_Summary!$E$31</definedName>
    <definedName name="Household_Size" localSheetId="16">[1]Household_Summary!$E$31</definedName>
    <definedName name="Household_Size" localSheetId="17">[1]Household_Summary!$E$31</definedName>
    <definedName name="Household_Size" localSheetId="18">[1]Household_Summary!$E$31</definedName>
    <definedName name="Household_Size" localSheetId="19">[1]Household_Summary!$E$31</definedName>
    <definedName name="Household_Size" localSheetId="5">[1]Household_Summary!$E$31</definedName>
    <definedName name="Household_Size" localSheetId="6">[1]Household_Summary!$E$31</definedName>
    <definedName name="Household_Size" localSheetId="7">[1]Household_Summary!$E$31</definedName>
    <definedName name="Household_Size" localSheetId="8">[1]Household_Summary!$E$31</definedName>
    <definedName name="Household_Size" localSheetId="9">[1]Household_Summary!$E$31</definedName>
    <definedName name="Household_Size" localSheetId="10">[1]Household_Summary!$E$31</definedName>
    <definedName name="Household_Size" localSheetId="11">[1]Household_Summary!$E$31</definedName>
    <definedName name="Household_Size" localSheetId="12">[1]Household_Summary!$E$31</definedName>
    <definedName name="Household_Size" localSheetId="13">[1]Household_Summary!$E$31</definedName>
    <definedName name="Household_Size">Household_Summary!$E$31</definedName>
    <definedName name="HouseholdSize">Household_Summary!$H$8</definedName>
    <definedName name="Illinois">'Income Limits'!$A$143:$A$244</definedName>
    <definedName name="Income_Limits_2019" localSheetId="14">'[1]Income Limits'!#REF!</definedName>
    <definedName name="Income_Limits_2019" localSheetId="15">'[1]Income Limits'!#REF!</definedName>
    <definedName name="Income_Limits_2019" localSheetId="16">'[1]Income Limits'!#REF!</definedName>
    <definedName name="Income_Limits_2019" localSheetId="17">'[1]Income Limits'!#REF!</definedName>
    <definedName name="Income_Limits_2019" localSheetId="18">'[1]Income Limits'!#REF!</definedName>
    <definedName name="Income_Limits_2019" localSheetId="19">'[1]Income Limits'!#REF!</definedName>
    <definedName name="Income_Limits_2019" localSheetId="5">'[1]Income Limits'!#REF!</definedName>
    <definedName name="Income_Limits_2019" localSheetId="6">'[1]Income Limits'!#REF!</definedName>
    <definedName name="Income_Limits_2019" localSheetId="7">'[1]Income Limits'!#REF!</definedName>
    <definedName name="Income_Limits_2019" localSheetId="8">'[1]Income Limits'!#REF!</definedName>
    <definedName name="Income_Limits_2019" localSheetId="9">'[1]Income Limits'!#REF!</definedName>
    <definedName name="Income_Limits_2019" localSheetId="10">'[1]Income Limits'!#REF!</definedName>
    <definedName name="Income_Limits_2019" localSheetId="11">'[1]Income Limits'!#REF!</definedName>
    <definedName name="Income_Limits_2019" localSheetId="12">'[1]Income Limits'!#REF!</definedName>
    <definedName name="Income_Limits_2019" localSheetId="13">'[1]Income Limits'!#REF!</definedName>
    <definedName name="Income_Limits_2019">'Income Limits'!#REF!</definedName>
    <definedName name="Income_Limits_2020_1" localSheetId="14">'[1]Income Limits'!#REF!</definedName>
    <definedName name="Income_Limits_2020_1" localSheetId="15">'[1]Income Limits'!#REF!</definedName>
    <definedName name="Income_Limits_2020_1" localSheetId="16">'[1]Income Limits'!#REF!</definedName>
    <definedName name="Income_Limits_2020_1" localSheetId="17">'[1]Income Limits'!#REF!</definedName>
    <definedName name="Income_Limits_2020_1" localSheetId="18">'[1]Income Limits'!#REF!</definedName>
    <definedName name="Income_Limits_2020_1" localSheetId="19">'[1]Income Limits'!#REF!</definedName>
    <definedName name="Income_Limits_2020_1" localSheetId="5">'[1]Income Limits'!#REF!</definedName>
    <definedName name="Income_Limits_2020_1" localSheetId="6">'[1]Income Limits'!#REF!</definedName>
    <definedName name="Income_Limits_2020_1" localSheetId="7">'[1]Income Limits'!#REF!</definedName>
    <definedName name="Income_Limits_2020_1" localSheetId="8">'[1]Income Limits'!#REF!</definedName>
    <definedName name="Income_Limits_2020_1" localSheetId="9">'[1]Income Limits'!#REF!</definedName>
    <definedName name="Income_Limits_2020_1" localSheetId="10">'[1]Income Limits'!#REF!</definedName>
    <definedName name="Income_Limits_2020_1" localSheetId="11">'[1]Income Limits'!#REF!</definedName>
    <definedName name="Income_Limits_2020_1" localSheetId="12">'[1]Income Limits'!#REF!</definedName>
    <definedName name="Income_Limits_2020_1" localSheetId="13">'[1]Income Limits'!#REF!</definedName>
    <definedName name="Income_Limits_2020_1">'Income Limits'!#REF!</definedName>
    <definedName name="Income_Limits_2020_2" localSheetId="14">'[1]Income Limits'!#REF!</definedName>
    <definedName name="Income_Limits_2020_2" localSheetId="15">'[1]Income Limits'!#REF!</definedName>
    <definedName name="Income_Limits_2020_2" localSheetId="16">'[1]Income Limits'!#REF!</definedName>
    <definedName name="Income_Limits_2020_2" localSheetId="17">'[1]Income Limits'!#REF!</definedName>
    <definedName name="Income_Limits_2020_2" localSheetId="18">'[1]Income Limits'!#REF!</definedName>
    <definedName name="Income_Limits_2020_2" localSheetId="19">'[1]Income Limits'!#REF!</definedName>
    <definedName name="Income_Limits_2020_2" localSheetId="5">'[1]Income Limits'!#REF!</definedName>
    <definedName name="Income_Limits_2020_2" localSheetId="6">'[1]Income Limits'!#REF!</definedName>
    <definedName name="Income_Limits_2020_2" localSheetId="7">'[1]Income Limits'!#REF!</definedName>
    <definedName name="Income_Limits_2020_2" localSheetId="8">'[1]Income Limits'!#REF!</definedName>
    <definedName name="Income_Limits_2020_2" localSheetId="9">'[1]Income Limits'!#REF!</definedName>
    <definedName name="Income_Limits_2020_2" localSheetId="10">'[1]Income Limits'!#REF!</definedName>
    <definedName name="Income_Limits_2020_2" localSheetId="11">'[1]Income Limits'!#REF!</definedName>
    <definedName name="Income_Limits_2020_2" localSheetId="12">'[1]Income Limits'!#REF!</definedName>
    <definedName name="Income_Limits_2020_2" localSheetId="13">'[1]Income Limits'!#REF!</definedName>
    <definedName name="Income_Limits_2020_2">'Income Limits'!#REF!</definedName>
    <definedName name="Income_Limits_2021_1" localSheetId="14">'[1]Income Limits'!#REF!</definedName>
    <definedName name="Income_Limits_2021_1" localSheetId="15">'[1]Income Limits'!#REF!</definedName>
    <definedName name="Income_Limits_2021_1" localSheetId="16">'[1]Income Limits'!#REF!</definedName>
    <definedName name="Income_Limits_2021_1" localSheetId="17">'[1]Income Limits'!#REF!</definedName>
    <definedName name="Income_Limits_2021_1" localSheetId="18">'[1]Income Limits'!#REF!</definedName>
    <definedName name="Income_Limits_2021_1" localSheetId="19">'[1]Income Limits'!#REF!</definedName>
    <definedName name="Income_Limits_2021_1" localSheetId="5">'[1]Income Limits'!#REF!</definedName>
    <definedName name="Income_Limits_2021_1" localSheetId="6">'[1]Income Limits'!#REF!</definedName>
    <definedName name="Income_Limits_2021_1" localSheetId="7">'[1]Income Limits'!#REF!</definedName>
    <definedName name="Income_Limits_2021_1" localSheetId="8">'[1]Income Limits'!#REF!</definedName>
    <definedName name="Income_Limits_2021_1" localSheetId="9">'[1]Income Limits'!#REF!</definedName>
    <definedName name="Income_Limits_2021_1" localSheetId="10">'[1]Income Limits'!#REF!</definedName>
    <definedName name="Income_Limits_2021_1" localSheetId="11">'[1]Income Limits'!#REF!</definedName>
    <definedName name="Income_Limits_2021_1" localSheetId="12">'[1]Income Limits'!#REF!</definedName>
    <definedName name="Income_Limits_2021_1" localSheetId="13">'[1]Income Limits'!#REF!</definedName>
    <definedName name="Income_Limits_2021_1">'Income Limits'!#REF!</definedName>
    <definedName name="Income_Limits_2021_2" localSheetId="14">'[1]Income Limits'!#REF!</definedName>
    <definedName name="Income_Limits_2021_2" localSheetId="15">'[1]Income Limits'!#REF!</definedName>
    <definedName name="Income_Limits_2021_2" localSheetId="16">'[1]Income Limits'!#REF!</definedName>
    <definedName name="Income_Limits_2021_2" localSheetId="17">'[1]Income Limits'!#REF!</definedName>
    <definedName name="Income_Limits_2021_2" localSheetId="18">'[1]Income Limits'!#REF!</definedName>
    <definedName name="Income_Limits_2021_2" localSheetId="19">'[1]Income Limits'!#REF!</definedName>
    <definedName name="Income_Limits_2021_2" localSheetId="5">'[1]Income Limits'!#REF!</definedName>
    <definedName name="Income_Limits_2021_2" localSheetId="6">'[1]Income Limits'!#REF!</definedName>
    <definedName name="Income_Limits_2021_2" localSheetId="7">'[1]Income Limits'!#REF!</definedName>
    <definedName name="Income_Limits_2021_2" localSheetId="8">'[1]Income Limits'!#REF!</definedName>
    <definedName name="Income_Limits_2021_2" localSheetId="9">'[1]Income Limits'!#REF!</definedName>
    <definedName name="Income_Limits_2021_2" localSheetId="10">'[1]Income Limits'!#REF!</definedName>
    <definedName name="Income_Limits_2021_2" localSheetId="11">'[1]Income Limits'!#REF!</definedName>
    <definedName name="Income_Limits_2021_2" localSheetId="12">'[1]Income Limits'!#REF!</definedName>
    <definedName name="Income_Limits_2021_2" localSheetId="13">'[1]Income Limits'!#REF!</definedName>
    <definedName name="Income_Limits_2021_2">'Income Limits'!#REF!</definedName>
    <definedName name="Income_Limits_2022">'Income Limits'!#REF!</definedName>
    <definedName name="Income_Limits_2022_1">'Income Limits'!#REF!</definedName>
    <definedName name="Income_Limits_2023_1">'Income Limits'!$C$4:$T$734</definedName>
    <definedName name="Income_Limits_2024_1">'Income Limits'!$V$4:$AM$734</definedName>
    <definedName name="Income_Limits_2025_1">'Income Limits'!$AO$4:$BF$734</definedName>
    <definedName name="Income_Limits_2026_1">'Income Limits'!$BH$4:$BY$734</definedName>
    <definedName name="Income_Year" localSheetId="14">[1]Household_Summary!$J$7</definedName>
    <definedName name="Income_Year" localSheetId="15">[1]Household_Summary!$J$7</definedName>
    <definedName name="Income_Year" localSheetId="16">[1]Household_Summary!$J$7</definedName>
    <definedName name="Income_Year" localSheetId="17">[1]Household_Summary!$J$7</definedName>
    <definedName name="Income_Year" localSheetId="18">[1]Household_Summary!$J$7</definedName>
    <definedName name="Income_Year" localSheetId="19">[1]Household_Summary!$J$7</definedName>
    <definedName name="Income_Year" localSheetId="5">[1]Household_Summary!$J$7</definedName>
    <definedName name="Income_Year" localSheetId="6">[1]Household_Summary!$J$7</definedName>
    <definedName name="Income_Year" localSheetId="7">[1]Household_Summary!$J$7</definedName>
    <definedName name="Income_Year" localSheetId="8">[1]Household_Summary!$J$7</definedName>
    <definedName name="Income_Year" localSheetId="9">[1]Household_Summary!$J$7</definedName>
    <definedName name="Income_Year" localSheetId="10">[1]Household_Summary!$J$7</definedName>
    <definedName name="Income_Year" localSheetId="11">[1]Household_Summary!$J$7</definedName>
    <definedName name="Income_Year" localSheetId="12">[1]Household_Summary!$J$7</definedName>
    <definedName name="Income_Year" localSheetId="13">[1]Household_Summary!$J$7</definedName>
    <definedName name="Income_Year">Household_Summary!$J$7</definedName>
    <definedName name="Iowa">'Income Limits'!$A$245:$A$343</definedName>
    <definedName name="Kansas">'Income Limits'!$A$344:$A$448</definedName>
    <definedName name="Member_Institution">Household_Summary!$C$7</definedName>
    <definedName name="Michigan" localSheetId="14">'[1]Income Limits'!#REF!</definedName>
    <definedName name="Michigan" localSheetId="15">'[1]Income Limits'!#REF!</definedName>
    <definedName name="Michigan" localSheetId="16">'[1]Income Limits'!#REF!</definedName>
    <definedName name="Michigan" localSheetId="17">'[1]Income Limits'!#REF!</definedName>
    <definedName name="Michigan" localSheetId="18">'[1]Income Limits'!#REF!</definedName>
    <definedName name="Michigan" localSheetId="19">'[1]Income Limits'!#REF!</definedName>
    <definedName name="Michigan" localSheetId="5">'[1]Income Limits'!#REF!</definedName>
    <definedName name="Michigan" localSheetId="6">'[1]Income Limits'!#REF!</definedName>
    <definedName name="Michigan" localSheetId="7">'[1]Income Limits'!#REF!</definedName>
    <definedName name="Michigan" localSheetId="8">'[1]Income Limits'!#REF!</definedName>
    <definedName name="Michigan" localSheetId="9">'[1]Income Limits'!#REF!</definedName>
    <definedName name="Michigan" localSheetId="10">'[1]Income Limits'!#REF!</definedName>
    <definedName name="Michigan" localSheetId="11">'[1]Income Limits'!#REF!</definedName>
    <definedName name="Michigan" localSheetId="12">'[1]Income Limits'!#REF!</definedName>
    <definedName name="Michigan" localSheetId="13">'[1]Income Limits'!#REF!</definedName>
    <definedName name="Michigan">'Income Limits'!#REF!</definedName>
    <definedName name="Minnesota" localSheetId="14">'[1]Income Limits'!#REF!</definedName>
    <definedName name="Minnesota" localSheetId="15">'[1]Income Limits'!#REF!</definedName>
    <definedName name="Minnesota" localSheetId="16">'[1]Income Limits'!#REF!</definedName>
    <definedName name="Minnesota" localSheetId="17">'[1]Income Limits'!#REF!</definedName>
    <definedName name="Minnesota" localSheetId="18">'[1]Income Limits'!#REF!</definedName>
    <definedName name="Minnesota" localSheetId="19">'[1]Income Limits'!#REF!</definedName>
    <definedName name="Minnesota" localSheetId="5">'[1]Income Limits'!#REF!</definedName>
    <definedName name="Minnesota" localSheetId="6">'[1]Income Limits'!#REF!</definedName>
    <definedName name="Minnesota" localSheetId="7">'[1]Income Limits'!#REF!</definedName>
    <definedName name="Minnesota" localSheetId="8">'[1]Income Limits'!#REF!</definedName>
    <definedName name="Minnesota" localSheetId="9">'[1]Income Limits'!#REF!</definedName>
    <definedName name="Minnesota" localSheetId="10">'[1]Income Limits'!#REF!</definedName>
    <definedName name="Minnesota" localSheetId="11">'[1]Income Limits'!#REF!</definedName>
    <definedName name="Minnesota" localSheetId="12">'[1]Income Limits'!#REF!</definedName>
    <definedName name="Minnesota" localSheetId="13">'[1]Income Limits'!#REF!</definedName>
    <definedName name="Minnesota">'Income Limits'!#REF!</definedName>
    <definedName name="Missouri">'Income Limits'!$A$449:$A$564</definedName>
    <definedName name="Nebraska">'Income Limits'!$A$565:$A$657</definedName>
    <definedName name="Oklahoma">'Income Limits'!$A$658:$A$734</definedName>
    <definedName name="Percent_AMI" localSheetId="14">[1]Household_Summary!$C$11</definedName>
    <definedName name="Percent_AMI" localSheetId="15">[1]Household_Summary!$C$11</definedName>
    <definedName name="Percent_AMI" localSheetId="16">[1]Household_Summary!$C$11</definedName>
    <definedName name="Percent_AMI" localSheetId="17">[1]Household_Summary!$C$11</definedName>
    <definedName name="Percent_AMI" localSheetId="18">[1]Household_Summary!$C$11</definedName>
    <definedName name="Percent_AMI" localSheetId="19">[1]Household_Summary!$C$11</definedName>
    <definedName name="Percent_AMI" localSheetId="5">[1]Household_Summary!$C$11</definedName>
    <definedName name="Percent_AMI" localSheetId="6">[1]Household_Summary!$C$11</definedName>
    <definedName name="Percent_AMI" localSheetId="7">[1]Household_Summary!$C$11</definedName>
    <definedName name="Percent_AMI" localSheetId="8">[1]Household_Summary!$C$11</definedName>
    <definedName name="Percent_AMI" localSheetId="9">[1]Household_Summary!$C$11</definedName>
    <definedName name="Percent_AMI" localSheetId="10">[1]Household_Summary!$C$11</definedName>
    <definedName name="Percent_AMI" localSheetId="11">[1]Household_Summary!$C$11</definedName>
    <definedName name="Percent_AMI" localSheetId="12">[1]Household_Summary!$C$11</definedName>
    <definedName name="Percent_AMI" localSheetId="13">[1]Household_Summary!$C$11</definedName>
    <definedName name="Percent_AMI">Household_Summary!$C$11</definedName>
    <definedName name="_xlnm.Print_Area" localSheetId="14">'Household Member #10-Income'!$A$1:$K$213</definedName>
    <definedName name="_xlnm.Print_Area" localSheetId="15">'Household Member #11-Income'!$A$1:$K$213</definedName>
    <definedName name="_xlnm.Print_Area" localSheetId="16">'Household Member #12-Income'!$A$1:$K$213</definedName>
    <definedName name="_xlnm.Print_Area" localSheetId="17">'Household Member #13-Income'!$A$1:$K$213</definedName>
    <definedName name="_xlnm.Print_Area" localSheetId="18">'Household Member #14-Income'!$A$1:$K$213</definedName>
    <definedName name="_xlnm.Print_Area" localSheetId="19">'Household Member #15-Income'!$A$1:$K$213</definedName>
    <definedName name="_xlnm.Print_Area" localSheetId="5">'Household Member #1-Income'!$A$1:$K$213</definedName>
    <definedName name="_xlnm.Print_Area" localSheetId="6">'Household Member #2-Income'!$A$1:$K$213</definedName>
    <definedName name="_xlnm.Print_Area" localSheetId="7">'Household Member #3-Income'!$A$1:$K$213</definedName>
    <definedName name="_xlnm.Print_Area" localSheetId="8">'Household Member #4-Income'!$A$1:$K$213</definedName>
    <definedName name="_xlnm.Print_Area" localSheetId="9">'Household Member #5-Income'!$A$1:$K$213</definedName>
    <definedName name="_xlnm.Print_Area" localSheetId="10">'Household Member #6-Income'!$A$1:$K$213</definedName>
    <definedName name="_xlnm.Print_Area" localSheetId="11">'Household Member #7-Income'!$A$1:$K$213</definedName>
    <definedName name="_xlnm.Print_Area" localSheetId="12">'Household Member #8-Income'!$A$1:$K$213</definedName>
    <definedName name="_xlnm.Print_Area" localSheetId="13">'Household Member #9-Income'!$A$1:$K$213</definedName>
    <definedName name="_xlnm.Print_Area" localSheetId="4">Household_Summary!$A$1:$I$53</definedName>
    <definedName name="Program_Enrollment_Date" localSheetId="14">[1]Household_Summary!$H$7</definedName>
    <definedName name="Program_Enrollment_Date" localSheetId="15">[1]Household_Summary!$H$7</definedName>
    <definedName name="Program_Enrollment_Date" localSheetId="16">[1]Household_Summary!$H$7</definedName>
    <definedName name="Program_Enrollment_Date" localSheetId="17">[1]Household_Summary!$H$7</definedName>
    <definedName name="Program_Enrollment_Date" localSheetId="18">[1]Household_Summary!$H$7</definedName>
    <definedName name="Program_Enrollment_Date" localSheetId="19">[1]Household_Summary!$H$7</definedName>
    <definedName name="Program_Enrollment_Date" localSheetId="5">[1]Household_Summary!$H$7</definedName>
    <definedName name="Program_Enrollment_Date" localSheetId="6">[1]Household_Summary!$H$7</definedName>
    <definedName name="Program_Enrollment_Date" localSheetId="7">[1]Household_Summary!$H$7</definedName>
    <definedName name="Program_Enrollment_Date" localSheetId="8">[1]Household_Summary!$H$7</definedName>
    <definedName name="Program_Enrollment_Date" localSheetId="9">[1]Household_Summary!$H$7</definedName>
    <definedName name="Program_Enrollment_Date" localSheetId="10">[1]Household_Summary!$H$7</definedName>
    <definedName name="Program_Enrollment_Date" localSheetId="11">[1]Household_Summary!$H$7</definedName>
    <definedName name="Program_Enrollment_Date" localSheetId="12">[1]Household_Summary!$H$7</definedName>
    <definedName name="Program_Enrollment_Date" localSheetId="13">[1]Household_Summary!$H$7</definedName>
    <definedName name="Program_Enrollment_Date">Household_Summary!$H$7</definedName>
    <definedName name="State" localSheetId="14">[1]Household_Summary!$C$9</definedName>
    <definedName name="State" localSheetId="15">[1]Household_Summary!$C$9</definedName>
    <definedName name="State" localSheetId="16">[1]Household_Summary!$C$9</definedName>
    <definedName name="State" localSheetId="17">[1]Household_Summary!$C$9</definedName>
    <definedName name="State" localSheetId="18">[1]Household_Summary!$C$9</definedName>
    <definedName name="State" localSheetId="19">[1]Household_Summary!$C$9</definedName>
    <definedName name="State" localSheetId="5">[1]Household_Summary!$C$9</definedName>
    <definedName name="State" localSheetId="6">[1]Household_Summary!$C$9</definedName>
    <definedName name="State" localSheetId="7">[1]Household_Summary!$C$9</definedName>
    <definedName name="State" localSheetId="8">[1]Household_Summary!$C$9</definedName>
    <definedName name="State" localSheetId="9">[1]Household_Summary!$C$9</definedName>
    <definedName name="State" localSheetId="10">[1]Household_Summary!$C$9</definedName>
    <definedName name="State" localSheetId="11">[1]Household_Summary!$C$9</definedName>
    <definedName name="State" localSheetId="12">[1]Household_Summary!$C$9</definedName>
    <definedName name="State" localSheetId="13">[1]Household_Summary!$C$9</definedName>
    <definedName name="State">Household_Summary!$C$9</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78" i="119" l="1"/>
  <c r="E49" i="4"/>
  <c r="E48" i="4"/>
  <c r="E47" i="4"/>
  <c r="E46" i="4"/>
  <c r="E45" i="4"/>
  <c r="E44" i="4"/>
  <c r="E43" i="4"/>
  <c r="E42" i="4"/>
  <c r="E41" i="4"/>
  <c r="E40" i="4"/>
  <c r="E39" i="4"/>
  <c r="E38" i="4"/>
  <c r="E37" i="4"/>
  <c r="D49" i="4"/>
  <c r="D48" i="4"/>
  <c r="D47" i="4"/>
  <c r="D46" i="4"/>
  <c r="D45" i="4"/>
  <c r="D44" i="4"/>
  <c r="D43" i="4"/>
  <c r="D42" i="4"/>
  <c r="D41" i="4"/>
  <c r="D40" i="4"/>
  <c r="D39" i="4"/>
  <c r="D38" i="4"/>
  <c r="D37" i="4"/>
  <c r="C49" i="4"/>
  <c r="C48" i="4"/>
  <c r="C47" i="4"/>
  <c r="C46" i="4"/>
  <c r="C45" i="4"/>
  <c r="C44" i="4"/>
  <c r="C43" i="4"/>
  <c r="C42" i="4"/>
  <c r="C41" i="4"/>
  <c r="C40" i="4"/>
  <c r="C39" i="4"/>
  <c r="C38" i="4"/>
  <c r="C37" i="4"/>
  <c r="B5" i="132" l="1"/>
  <c r="B5" i="131"/>
  <c r="B5" i="130"/>
  <c r="B5" i="129"/>
  <c r="B5" i="128"/>
  <c r="B5" i="127"/>
  <c r="B5" i="126"/>
  <c r="B5" i="125"/>
  <c r="B5" i="124"/>
  <c r="B5" i="123"/>
  <c r="B29" i="122"/>
  <c r="B5" i="122"/>
  <c r="B15" i="122"/>
  <c r="B5" i="121"/>
  <c r="B5" i="120"/>
  <c r="B5" i="119"/>
  <c r="B183" i="132"/>
  <c r="B178" i="132"/>
  <c r="B173" i="132"/>
  <c r="B168" i="132"/>
  <c r="E186" i="132" s="1"/>
  <c r="A157" i="132"/>
  <c r="B156" i="132"/>
  <c r="A156" i="132"/>
  <c r="B155" i="132"/>
  <c r="A155" i="132"/>
  <c r="A154" i="132"/>
  <c r="A153" i="132"/>
  <c r="A152" i="132"/>
  <c r="A151" i="132"/>
  <c r="A150" i="132"/>
  <c r="I149" i="132"/>
  <c r="A149" i="132"/>
  <c r="A144" i="132"/>
  <c r="B143" i="132"/>
  <c r="A143" i="132"/>
  <c r="B142" i="132"/>
  <c r="A142" i="132"/>
  <c r="A141" i="132"/>
  <c r="A140" i="132"/>
  <c r="A139" i="132"/>
  <c r="A138" i="132"/>
  <c r="A137" i="132"/>
  <c r="I136" i="132"/>
  <c r="A136" i="132"/>
  <c r="A131" i="132"/>
  <c r="B130" i="132"/>
  <c r="E159" i="132" s="1"/>
  <c r="A130" i="132"/>
  <c r="B129" i="132"/>
  <c r="A129" i="132"/>
  <c r="A128" i="132"/>
  <c r="A127" i="132"/>
  <c r="A126" i="132"/>
  <c r="A125" i="132"/>
  <c r="A124" i="132"/>
  <c r="I123" i="132"/>
  <c r="A123" i="132"/>
  <c r="E112" i="132"/>
  <c r="F110" i="132"/>
  <c r="B110" i="132"/>
  <c r="F112" i="132" s="1"/>
  <c r="B100" i="132"/>
  <c r="F86" i="132"/>
  <c r="B86" i="132"/>
  <c r="A89" i="132" s="1"/>
  <c r="B76" i="132"/>
  <c r="F56" i="132"/>
  <c r="F58" i="132" s="1"/>
  <c r="B56" i="132"/>
  <c r="A59" i="132" s="1"/>
  <c r="B42" i="132"/>
  <c r="M38" i="132"/>
  <c r="F29" i="132"/>
  <c r="B29" i="132"/>
  <c r="F31" i="132" s="1"/>
  <c r="B15" i="132"/>
  <c r="M11" i="132"/>
  <c r="B4" i="132"/>
  <c r="B183" i="131"/>
  <c r="B178" i="131"/>
  <c r="B173" i="131"/>
  <c r="B168" i="131"/>
  <c r="E186" i="131" s="1"/>
  <c r="A157" i="131"/>
  <c r="B156" i="131"/>
  <c r="A156" i="131"/>
  <c r="B155" i="131"/>
  <c r="A155" i="131"/>
  <c r="A154" i="131"/>
  <c r="A153" i="131"/>
  <c r="A152" i="131"/>
  <c r="A151" i="131"/>
  <c r="A150" i="131"/>
  <c r="I149" i="131"/>
  <c r="A149" i="131"/>
  <c r="A144" i="131"/>
  <c r="B143" i="131"/>
  <c r="A143" i="131"/>
  <c r="B142" i="131"/>
  <c r="A142" i="131"/>
  <c r="A141" i="131"/>
  <c r="A140" i="131"/>
  <c r="A139" i="131"/>
  <c r="A138" i="131"/>
  <c r="A137" i="131"/>
  <c r="I136" i="131"/>
  <c r="A136" i="131"/>
  <c r="A131" i="131"/>
  <c r="B130" i="131"/>
  <c r="E159" i="131" s="1"/>
  <c r="A130" i="131"/>
  <c r="B129" i="131"/>
  <c r="A129" i="131"/>
  <c r="A128" i="131"/>
  <c r="A127" i="131"/>
  <c r="A126" i="131"/>
  <c r="A125" i="131"/>
  <c r="A124" i="131"/>
  <c r="I123" i="131"/>
  <c r="A123" i="131"/>
  <c r="F110" i="131"/>
  <c r="E112" i="131" s="1"/>
  <c r="B110" i="131"/>
  <c r="F112" i="131" s="1"/>
  <c r="B100" i="131"/>
  <c r="F86" i="131"/>
  <c r="B86" i="131"/>
  <c r="A89" i="131" s="1"/>
  <c r="B76" i="131"/>
  <c r="E58" i="131"/>
  <c r="F56" i="131"/>
  <c r="F58" i="131" s="1"/>
  <c r="B56" i="131"/>
  <c r="A59" i="131" s="1"/>
  <c r="B42" i="131"/>
  <c r="M38" i="131"/>
  <c r="F29" i="131"/>
  <c r="B29" i="131"/>
  <c r="F31" i="131" s="1"/>
  <c r="B15" i="131"/>
  <c r="M11" i="131"/>
  <c r="B4" i="131"/>
  <c r="B183" i="130"/>
  <c r="B178" i="130"/>
  <c r="B173" i="130"/>
  <c r="B168" i="130"/>
  <c r="E186" i="130" s="1"/>
  <c r="A157" i="130"/>
  <c r="B156" i="130"/>
  <c r="A156" i="130"/>
  <c r="B155" i="130"/>
  <c r="A155" i="130"/>
  <c r="A154" i="130"/>
  <c r="A153" i="130"/>
  <c r="A152" i="130"/>
  <c r="A151" i="130"/>
  <c r="A150" i="130"/>
  <c r="I149" i="130"/>
  <c r="A149" i="130"/>
  <c r="A144" i="130"/>
  <c r="B143" i="130"/>
  <c r="A143" i="130"/>
  <c r="B142" i="130"/>
  <c r="A142" i="130"/>
  <c r="A141" i="130"/>
  <c r="A140" i="130"/>
  <c r="A139" i="130"/>
  <c r="A138" i="130"/>
  <c r="A137" i="130"/>
  <c r="I136" i="130"/>
  <c r="A136" i="130"/>
  <c r="A131" i="130"/>
  <c r="B130" i="130"/>
  <c r="E159" i="130" s="1"/>
  <c r="A130" i="130"/>
  <c r="B129" i="130"/>
  <c r="A129" i="130"/>
  <c r="A128" i="130"/>
  <c r="A127" i="130"/>
  <c r="A126" i="130"/>
  <c r="A125" i="130"/>
  <c r="A124" i="130"/>
  <c r="I123" i="130"/>
  <c r="A123" i="130"/>
  <c r="F110" i="130"/>
  <c r="B110" i="130"/>
  <c r="F112" i="130" s="1"/>
  <c r="B100" i="130"/>
  <c r="F88" i="130"/>
  <c r="E88" i="130"/>
  <c r="F86" i="130"/>
  <c r="B86" i="130"/>
  <c r="A89" i="130" s="1"/>
  <c r="B76" i="130"/>
  <c r="F56" i="130"/>
  <c r="B56" i="130"/>
  <c r="A59" i="130" s="1"/>
  <c r="B42" i="130"/>
  <c r="M38" i="130"/>
  <c r="F29" i="130"/>
  <c r="B29" i="130"/>
  <c r="F31" i="130" s="1"/>
  <c r="B15" i="130"/>
  <c r="M11" i="130"/>
  <c r="B4" i="130"/>
  <c r="B183" i="129"/>
  <c r="B178" i="129"/>
  <c r="B173" i="129"/>
  <c r="B168" i="129"/>
  <c r="E186" i="129" s="1"/>
  <c r="A157" i="129"/>
  <c r="B156" i="129"/>
  <c r="A156" i="129"/>
  <c r="B155" i="129"/>
  <c r="A155" i="129"/>
  <c r="A154" i="129"/>
  <c r="A153" i="129"/>
  <c r="A152" i="129"/>
  <c r="A151" i="129"/>
  <c r="A150" i="129"/>
  <c r="I149" i="129"/>
  <c r="A149" i="129"/>
  <c r="A144" i="129"/>
  <c r="B143" i="129"/>
  <c r="A143" i="129"/>
  <c r="B142" i="129"/>
  <c r="A142" i="129"/>
  <c r="A141" i="129"/>
  <c r="A140" i="129"/>
  <c r="A139" i="129"/>
  <c r="A138" i="129"/>
  <c r="A137" i="129"/>
  <c r="I136" i="129"/>
  <c r="A136" i="129"/>
  <c r="A131" i="129"/>
  <c r="B130" i="129"/>
  <c r="E159" i="129" s="1"/>
  <c r="A130" i="129"/>
  <c r="B129" i="129"/>
  <c r="A129" i="129"/>
  <c r="A128" i="129"/>
  <c r="A127" i="129"/>
  <c r="A126" i="129"/>
  <c r="A125" i="129"/>
  <c r="A124" i="129"/>
  <c r="I123" i="129"/>
  <c r="A123" i="129"/>
  <c r="F110" i="129"/>
  <c r="B110" i="129"/>
  <c r="F112" i="129" s="1"/>
  <c r="B100" i="129"/>
  <c r="F88" i="129"/>
  <c r="E88" i="129"/>
  <c r="F86" i="129"/>
  <c r="B86" i="129"/>
  <c r="A89" i="129" s="1"/>
  <c r="B76" i="129"/>
  <c r="F56" i="129"/>
  <c r="B56" i="129"/>
  <c r="A59" i="129" s="1"/>
  <c r="B42" i="129"/>
  <c r="M38" i="129"/>
  <c r="F29" i="129"/>
  <c r="B29" i="129"/>
  <c r="F31" i="129" s="1"/>
  <c r="B15" i="129"/>
  <c r="M11" i="129"/>
  <c r="B4" i="129"/>
  <c r="B183" i="128"/>
  <c r="B178" i="128"/>
  <c r="B173" i="128"/>
  <c r="B168" i="128"/>
  <c r="E186" i="128" s="1"/>
  <c r="A157" i="128"/>
  <c r="B156" i="128"/>
  <c r="A156" i="128"/>
  <c r="B155" i="128"/>
  <c r="A155" i="128"/>
  <c r="A154" i="128"/>
  <c r="A153" i="128"/>
  <c r="A152" i="128"/>
  <c r="A151" i="128"/>
  <c r="A150" i="128"/>
  <c r="I149" i="128"/>
  <c r="A149" i="128"/>
  <c r="A144" i="128"/>
  <c r="B143" i="128"/>
  <c r="A143" i="128"/>
  <c r="B142" i="128"/>
  <c r="A142" i="128"/>
  <c r="A141" i="128"/>
  <c r="A140" i="128"/>
  <c r="A139" i="128"/>
  <c r="A138" i="128"/>
  <c r="A137" i="128"/>
  <c r="I136" i="128"/>
  <c r="A136" i="128"/>
  <c r="A131" i="128"/>
  <c r="B130" i="128"/>
  <c r="E159" i="128" s="1"/>
  <c r="A130" i="128"/>
  <c r="B129" i="128"/>
  <c r="A129" i="128"/>
  <c r="A128" i="128"/>
  <c r="A127" i="128"/>
  <c r="A126" i="128"/>
  <c r="A125" i="128"/>
  <c r="A124" i="128"/>
  <c r="I123" i="128"/>
  <c r="A123" i="128"/>
  <c r="F110" i="128"/>
  <c r="B110" i="128"/>
  <c r="F112" i="128" s="1"/>
  <c r="B100" i="128"/>
  <c r="F88" i="128"/>
  <c r="E88" i="128"/>
  <c r="F86" i="128"/>
  <c r="B86" i="128"/>
  <c r="A89" i="128" s="1"/>
  <c r="B76" i="128"/>
  <c r="F56" i="128"/>
  <c r="B56" i="128"/>
  <c r="A59" i="128" s="1"/>
  <c r="B42" i="128"/>
  <c r="M38" i="128"/>
  <c r="F29" i="128"/>
  <c r="B29" i="128"/>
  <c r="F31" i="128" s="1"/>
  <c r="B15" i="128"/>
  <c r="M11" i="128"/>
  <c r="B4" i="128"/>
  <c r="B183" i="127"/>
  <c r="B178" i="127"/>
  <c r="B173" i="127"/>
  <c r="B168" i="127"/>
  <c r="E186" i="127" s="1"/>
  <c r="A157" i="127"/>
  <c r="B156" i="127"/>
  <c r="A156" i="127"/>
  <c r="B155" i="127"/>
  <c r="A155" i="127"/>
  <c r="A154" i="127"/>
  <c r="A153" i="127"/>
  <c r="A152" i="127"/>
  <c r="A151" i="127"/>
  <c r="A150" i="127"/>
  <c r="I149" i="127"/>
  <c r="A149" i="127"/>
  <c r="A144" i="127"/>
  <c r="B143" i="127"/>
  <c r="A143" i="127"/>
  <c r="B142" i="127"/>
  <c r="A142" i="127"/>
  <c r="A141" i="127"/>
  <c r="A140" i="127"/>
  <c r="A139" i="127"/>
  <c r="A138" i="127"/>
  <c r="A137" i="127"/>
  <c r="I136" i="127"/>
  <c r="A136" i="127"/>
  <c r="A131" i="127"/>
  <c r="B130" i="127"/>
  <c r="E159" i="127" s="1"/>
  <c r="A130" i="127"/>
  <c r="B129" i="127"/>
  <c r="A129" i="127"/>
  <c r="A128" i="127"/>
  <c r="A127" i="127"/>
  <c r="A126" i="127"/>
  <c r="A125" i="127"/>
  <c r="A124" i="127"/>
  <c r="I123" i="127"/>
  <c r="A123" i="127"/>
  <c r="F110" i="127"/>
  <c r="B110" i="127"/>
  <c r="F112" i="127" s="1"/>
  <c r="B100" i="127"/>
  <c r="E88" i="127"/>
  <c r="F86" i="127"/>
  <c r="B86" i="127"/>
  <c r="A89" i="127" s="1"/>
  <c r="B76" i="127"/>
  <c r="F56" i="127"/>
  <c r="B56" i="127"/>
  <c r="A59" i="127" s="1"/>
  <c r="B42" i="127"/>
  <c r="M38" i="127"/>
  <c r="F29" i="127"/>
  <c r="B29" i="127"/>
  <c r="F31" i="127" s="1"/>
  <c r="B15" i="127"/>
  <c r="M11" i="127"/>
  <c r="B4" i="127"/>
  <c r="B183" i="126"/>
  <c r="B178" i="126"/>
  <c r="B173" i="126"/>
  <c r="B168" i="126"/>
  <c r="E186" i="126" s="1"/>
  <c r="A157" i="126"/>
  <c r="B156" i="126"/>
  <c r="A156" i="126"/>
  <c r="B155" i="126"/>
  <c r="A155" i="126"/>
  <c r="A154" i="126"/>
  <c r="A153" i="126"/>
  <c r="A152" i="126"/>
  <c r="A151" i="126"/>
  <c r="A150" i="126"/>
  <c r="I149" i="126"/>
  <c r="A149" i="126"/>
  <c r="A144" i="126"/>
  <c r="B143" i="126"/>
  <c r="A143" i="126"/>
  <c r="B142" i="126"/>
  <c r="A142" i="126"/>
  <c r="A141" i="126"/>
  <c r="A140" i="126"/>
  <c r="A139" i="126"/>
  <c r="A138" i="126"/>
  <c r="A137" i="126"/>
  <c r="I136" i="126"/>
  <c r="A136" i="126"/>
  <c r="A131" i="126"/>
  <c r="B130" i="126"/>
  <c r="E159" i="126" s="1"/>
  <c r="A130" i="126"/>
  <c r="B129" i="126"/>
  <c r="A129" i="126"/>
  <c r="A128" i="126"/>
  <c r="A127" i="126"/>
  <c r="A126" i="126"/>
  <c r="A125" i="126"/>
  <c r="A124" i="126"/>
  <c r="I123" i="126"/>
  <c r="A123" i="126"/>
  <c r="F110" i="126"/>
  <c r="B110" i="126"/>
  <c r="F112" i="126" s="1"/>
  <c r="B100" i="126"/>
  <c r="E88" i="126"/>
  <c r="F86" i="126"/>
  <c r="B86" i="126"/>
  <c r="A89" i="126" s="1"/>
  <c r="B76" i="126"/>
  <c r="F56" i="126"/>
  <c r="B56" i="126"/>
  <c r="A59" i="126" s="1"/>
  <c r="B42" i="126"/>
  <c r="M38" i="126"/>
  <c r="F29" i="126"/>
  <c r="B29" i="126"/>
  <c r="F31" i="126" s="1"/>
  <c r="B15" i="126"/>
  <c r="M11" i="126"/>
  <c r="B4" i="126"/>
  <c r="B183" i="125"/>
  <c r="B178" i="125"/>
  <c r="B173" i="125"/>
  <c r="B168" i="125"/>
  <c r="E186" i="125" s="1"/>
  <c r="A157" i="125"/>
  <c r="B156" i="125"/>
  <c r="A156" i="125"/>
  <c r="B155" i="125"/>
  <c r="A155" i="125"/>
  <c r="A154" i="125"/>
  <c r="A153" i="125"/>
  <c r="A152" i="125"/>
  <c r="A151" i="125"/>
  <c r="A150" i="125"/>
  <c r="I149" i="125"/>
  <c r="A149" i="125"/>
  <c r="A144" i="125"/>
  <c r="B143" i="125"/>
  <c r="A143" i="125"/>
  <c r="B142" i="125"/>
  <c r="A142" i="125"/>
  <c r="A141" i="125"/>
  <c r="A140" i="125"/>
  <c r="A139" i="125"/>
  <c r="A138" i="125"/>
  <c r="A137" i="125"/>
  <c r="I136" i="125"/>
  <c r="A136" i="125"/>
  <c r="A131" i="125"/>
  <c r="B130" i="125"/>
  <c r="E159" i="125" s="1"/>
  <c r="A130" i="125"/>
  <c r="B129" i="125"/>
  <c r="A129" i="125"/>
  <c r="A128" i="125"/>
  <c r="A127" i="125"/>
  <c r="A126" i="125"/>
  <c r="A125" i="125"/>
  <c r="A124" i="125"/>
  <c r="I123" i="125"/>
  <c r="A123" i="125"/>
  <c r="F110" i="125"/>
  <c r="B110" i="125"/>
  <c r="F112" i="125" s="1"/>
  <c r="B100" i="125"/>
  <c r="F88" i="125"/>
  <c r="E88" i="125"/>
  <c r="F86" i="125"/>
  <c r="B86" i="125"/>
  <c r="A89" i="125" s="1"/>
  <c r="B76" i="125"/>
  <c r="F56" i="125"/>
  <c r="B56" i="125"/>
  <c r="A59" i="125" s="1"/>
  <c r="B42" i="125"/>
  <c r="M38" i="125"/>
  <c r="F29" i="125"/>
  <c r="B29" i="125"/>
  <c r="F31" i="125" s="1"/>
  <c r="B15" i="125"/>
  <c r="M11" i="125"/>
  <c r="B4" i="125"/>
  <c r="B183" i="124"/>
  <c r="B178" i="124"/>
  <c r="B173" i="124"/>
  <c r="B168" i="124"/>
  <c r="E186" i="124" s="1"/>
  <c r="A157" i="124"/>
  <c r="B156" i="124"/>
  <c r="A156" i="124"/>
  <c r="B155" i="124"/>
  <c r="A155" i="124"/>
  <c r="A154" i="124"/>
  <c r="A153" i="124"/>
  <c r="A152" i="124"/>
  <c r="A151" i="124"/>
  <c r="A150" i="124"/>
  <c r="I149" i="124"/>
  <c r="A149" i="124"/>
  <c r="A144" i="124"/>
  <c r="B143" i="124"/>
  <c r="A143" i="124"/>
  <c r="B142" i="124"/>
  <c r="A142" i="124"/>
  <c r="A141" i="124"/>
  <c r="A140" i="124"/>
  <c r="A139" i="124"/>
  <c r="A138" i="124"/>
  <c r="A137" i="124"/>
  <c r="I136" i="124"/>
  <c r="A136" i="124"/>
  <c r="A131" i="124"/>
  <c r="B130" i="124"/>
  <c r="E159" i="124" s="1"/>
  <c r="A130" i="124"/>
  <c r="B129" i="124"/>
  <c r="A129" i="124"/>
  <c r="A128" i="124"/>
  <c r="A127" i="124"/>
  <c r="A126" i="124"/>
  <c r="A125" i="124"/>
  <c r="A124" i="124"/>
  <c r="I123" i="124"/>
  <c r="A123" i="124"/>
  <c r="F110" i="124"/>
  <c r="B110" i="124"/>
  <c r="F112" i="124" s="1"/>
  <c r="B100" i="124"/>
  <c r="E88" i="124"/>
  <c r="F86" i="124"/>
  <c r="B86" i="124"/>
  <c r="A89" i="124" s="1"/>
  <c r="B76" i="124"/>
  <c r="F56" i="124"/>
  <c r="B56" i="124"/>
  <c r="A59" i="124" s="1"/>
  <c r="B42" i="124"/>
  <c r="M38" i="124"/>
  <c r="F29" i="124"/>
  <c r="B29" i="124"/>
  <c r="F31" i="124" s="1"/>
  <c r="B15" i="124"/>
  <c r="M11" i="124"/>
  <c r="B4" i="124"/>
  <c r="B183" i="123"/>
  <c r="B178" i="123"/>
  <c r="B173" i="123"/>
  <c r="B168" i="123"/>
  <c r="E186" i="123" s="1"/>
  <c r="A157" i="123"/>
  <c r="B156" i="123"/>
  <c r="A156" i="123"/>
  <c r="B155" i="123"/>
  <c r="A155" i="123"/>
  <c r="A154" i="123"/>
  <c r="A153" i="123"/>
  <c r="A152" i="123"/>
  <c r="A151" i="123"/>
  <c r="A150" i="123"/>
  <c r="I149" i="123"/>
  <c r="A149" i="123"/>
  <c r="A144" i="123"/>
  <c r="B143" i="123"/>
  <c r="A143" i="123"/>
  <c r="B142" i="123"/>
  <c r="A142" i="123"/>
  <c r="A141" i="123"/>
  <c r="A140" i="123"/>
  <c r="A139" i="123"/>
  <c r="A138" i="123"/>
  <c r="A137" i="123"/>
  <c r="I136" i="123"/>
  <c r="A136" i="123"/>
  <c r="A131" i="123"/>
  <c r="B130" i="123"/>
  <c r="E159" i="123" s="1"/>
  <c r="A130" i="123"/>
  <c r="B129" i="123"/>
  <c r="A129" i="123"/>
  <c r="A128" i="123"/>
  <c r="A127" i="123"/>
  <c r="A126" i="123"/>
  <c r="A125" i="123"/>
  <c r="A124" i="123"/>
  <c r="I123" i="123"/>
  <c r="A123" i="123"/>
  <c r="F110" i="123"/>
  <c r="B110" i="123"/>
  <c r="F112" i="123" s="1"/>
  <c r="B100" i="123"/>
  <c r="F88" i="123"/>
  <c r="E88" i="123"/>
  <c r="F86" i="123"/>
  <c r="B86" i="123"/>
  <c r="A89" i="123" s="1"/>
  <c r="B76" i="123"/>
  <c r="F56" i="123"/>
  <c r="B56" i="123"/>
  <c r="A59" i="123" s="1"/>
  <c r="B42" i="123"/>
  <c r="M38" i="123"/>
  <c r="F29" i="123"/>
  <c r="B29" i="123"/>
  <c r="F31" i="123" s="1"/>
  <c r="B15" i="123"/>
  <c r="M11" i="123"/>
  <c r="B4" i="123"/>
  <c r="B183" i="122"/>
  <c r="B178" i="122"/>
  <c r="B173" i="122"/>
  <c r="B168" i="122"/>
  <c r="E186" i="122" s="1"/>
  <c r="A157" i="122"/>
  <c r="B156" i="122"/>
  <c r="A156" i="122"/>
  <c r="B155" i="122"/>
  <c r="A155" i="122"/>
  <c r="A154" i="122"/>
  <c r="A153" i="122"/>
  <c r="A152" i="122"/>
  <c r="A151" i="122"/>
  <c r="A150" i="122"/>
  <c r="I149" i="122"/>
  <c r="A149" i="122"/>
  <c r="A144" i="122"/>
  <c r="B143" i="122"/>
  <c r="A143" i="122"/>
  <c r="B142" i="122"/>
  <c r="A142" i="122"/>
  <c r="A141" i="122"/>
  <c r="A140" i="122"/>
  <c r="A139" i="122"/>
  <c r="A138" i="122"/>
  <c r="A137" i="122"/>
  <c r="I136" i="122"/>
  <c r="A136" i="122"/>
  <c r="A131" i="122"/>
  <c r="B130" i="122"/>
  <c r="E159" i="122" s="1"/>
  <c r="A130" i="122"/>
  <c r="B129" i="122"/>
  <c r="A129" i="122"/>
  <c r="A128" i="122"/>
  <c r="A127" i="122"/>
  <c r="A126" i="122"/>
  <c r="A125" i="122"/>
  <c r="A124" i="122"/>
  <c r="I123" i="122"/>
  <c r="A123" i="122"/>
  <c r="F110" i="122"/>
  <c r="B110" i="122"/>
  <c r="F112" i="122" s="1"/>
  <c r="B100" i="122"/>
  <c r="F88" i="122"/>
  <c r="E88" i="122"/>
  <c r="F86" i="122"/>
  <c r="B86" i="122"/>
  <c r="A89" i="122" s="1"/>
  <c r="B76" i="122"/>
  <c r="F56" i="122"/>
  <c r="B56" i="122"/>
  <c r="A59" i="122" s="1"/>
  <c r="B42" i="122"/>
  <c r="M38" i="122"/>
  <c r="F29" i="122"/>
  <c r="M11" i="122"/>
  <c r="B4" i="122"/>
  <c r="B183" i="121"/>
  <c r="B178" i="121"/>
  <c r="B173" i="121"/>
  <c r="B168" i="121"/>
  <c r="E186" i="121" s="1"/>
  <c r="A157" i="121"/>
  <c r="B156" i="121"/>
  <c r="A156" i="121"/>
  <c r="B155" i="121"/>
  <c r="A155" i="121"/>
  <c r="A154" i="121"/>
  <c r="A153" i="121"/>
  <c r="A152" i="121"/>
  <c r="A151" i="121"/>
  <c r="A150" i="121"/>
  <c r="I149" i="121"/>
  <c r="A149" i="121"/>
  <c r="A144" i="121"/>
  <c r="B143" i="121"/>
  <c r="A143" i="121"/>
  <c r="B142" i="121"/>
  <c r="A142" i="121"/>
  <c r="A141" i="121"/>
  <c r="A140" i="121"/>
  <c r="A139" i="121"/>
  <c r="A138" i="121"/>
  <c r="A137" i="121"/>
  <c r="I136" i="121"/>
  <c r="A136" i="121"/>
  <c r="A131" i="121"/>
  <c r="B130" i="121"/>
  <c r="E159" i="121" s="1"/>
  <c r="A130" i="121"/>
  <c r="B129" i="121"/>
  <c r="A129" i="121"/>
  <c r="A128" i="121"/>
  <c r="A127" i="121"/>
  <c r="A126" i="121"/>
  <c r="A125" i="121"/>
  <c r="A124" i="121"/>
  <c r="I123" i="121"/>
  <c r="A123" i="121"/>
  <c r="F110" i="121"/>
  <c r="B110" i="121"/>
  <c r="F112" i="121" s="1"/>
  <c r="B100" i="121"/>
  <c r="F88" i="121"/>
  <c r="E88" i="121"/>
  <c r="F86" i="121"/>
  <c r="B86" i="121"/>
  <c r="A89" i="121" s="1"/>
  <c r="B76" i="121"/>
  <c r="F56" i="121"/>
  <c r="B56" i="121"/>
  <c r="A59" i="121" s="1"/>
  <c r="B42" i="121"/>
  <c r="M38" i="121"/>
  <c r="F29" i="121"/>
  <c r="B29" i="121"/>
  <c r="F31" i="121" s="1"/>
  <c r="B15" i="121"/>
  <c r="M11" i="121"/>
  <c r="B4" i="121"/>
  <c r="B183" i="120"/>
  <c r="B178" i="120"/>
  <c r="B173" i="120"/>
  <c r="B168" i="120"/>
  <c r="E186" i="120" s="1"/>
  <c r="A157" i="120"/>
  <c r="B156" i="120"/>
  <c r="A156" i="120"/>
  <c r="B155" i="120"/>
  <c r="A155" i="120"/>
  <c r="A154" i="120"/>
  <c r="A153" i="120"/>
  <c r="A152" i="120"/>
  <c r="A151" i="120"/>
  <c r="A150" i="120"/>
  <c r="I149" i="120"/>
  <c r="A149" i="120"/>
  <c r="A144" i="120"/>
  <c r="B143" i="120"/>
  <c r="A143" i="120"/>
  <c r="B142" i="120"/>
  <c r="A142" i="120"/>
  <c r="A141" i="120"/>
  <c r="A140" i="120"/>
  <c r="A139" i="120"/>
  <c r="A138" i="120"/>
  <c r="A137" i="120"/>
  <c r="I136" i="120"/>
  <c r="A136" i="120"/>
  <c r="A131" i="120"/>
  <c r="B130" i="120"/>
  <c r="E159" i="120" s="1"/>
  <c r="A130" i="120"/>
  <c r="B129" i="120"/>
  <c r="A129" i="120"/>
  <c r="A128" i="120"/>
  <c r="A127" i="120"/>
  <c r="A126" i="120"/>
  <c r="A125" i="120"/>
  <c r="A124" i="120"/>
  <c r="I123" i="120"/>
  <c r="A123" i="120"/>
  <c r="F110" i="120"/>
  <c r="B110" i="120"/>
  <c r="F112" i="120" s="1"/>
  <c r="B100" i="120"/>
  <c r="F88" i="120"/>
  <c r="E88" i="120"/>
  <c r="F86" i="120"/>
  <c r="B86" i="120"/>
  <c r="A89" i="120" s="1"/>
  <c r="B76" i="120"/>
  <c r="F56" i="120"/>
  <c r="B56" i="120"/>
  <c r="A59" i="120" s="1"/>
  <c r="B42" i="120"/>
  <c r="M38" i="120"/>
  <c r="F29" i="120"/>
  <c r="B29" i="120"/>
  <c r="F31" i="120" s="1"/>
  <c r="B15" i="120"/>
  <c r="M11" i="120"/>
  <c r="B4" i="120"/>
  <c r="B183" i="119"/>
  <c r="B173" i="119"/>
  <c r="B168" i="119"/>
  <c r="A157" i="119"/>
  <c r="A156" i="119"/>
  <c r="B155" i="119"/>
  <c r="B156" i="119" s="1"/>
  <c r="A155" i="119"/>
  <c r="A154" i="119"/>
  <c r="A153" i="119"/>
  <c r="A152" i="119"/>
  <c r="A151" i="119"/>
  <c r="A150" i="119"/>
  <c r="I149" i="119"/>
  <c r="A149" i="119"/>
  <c r="A144" i="119"/>
  <c r="B143" i="119"/>
  <c r="A143" i="119"/>
  <c r="B142" i="119"/>
  <c r="A142" i="119"/>
  <c r="A141" i="119"/>
  <c r="A140" i="119"/>
  <c r="A139" i="119"/>
  <c r="A138" i="119"/>
  <c r="A137" i="119"/>
  <c r="I136" i="119"/>
  <c r="A136" i="119"/>
  <c r="A131" i="119"/>
  <c r="A130" i="119"/>
  <c r="B129" i="119"/>
  <c r="B130" i="119" s="1"/>
  <c r="A129" i="119"/>
  <c r="A128" i="119"/>
  <c r="A127" i="119"/>
  <c r="A126" i="119"/>
  <c r="A125" i="119"/>
  <c r="A124" i="119"/>
  <c r="I123" i="119"/>
  <c r="A123" i="119"/>
  <c r="F110" i="119"/>
  <c r="B110" i="119"/>
  <c r="F112" i="119" s="1"/>
  <c r="B100" i="119"/>
  <c r="F86" i="119"/>
  <c r="B86" i="119"/>
  <c r="A89" i="119" s="1"/>
  <c r="B76" i="119"/>
  <c r="F56" i="119"/>
  <c r="B56" i="119"/>
  <c r="A59" i="119" s="1"/>
  <c r="B42" i="119"/>
  <c r="M38" i="119"/>
  <c r="F29" i="119"/>
  <c r="B29" i="119"/>
  <c r="B15" i="119"/>
  <c r="M11" i="119"/>
  <c r="B4" i="119"/>
  <c r="B4" i="118"/>
  <c r="B183" i="118"/>
  <c r="B178" i="118"/>
  <c r="B173" i="118"/>
  <c r="B168" i="118"/>
  <c r="A157" i="118"/>
  <c r="B156" i="118"/>
  <c r="A156" i="118"/>
  <c r="B155" i="118"/>
  <c r="A155" i="118"/>
  <c r="A154" i="118"/>
  <c r="A153" i="118"/>
  <c r="A152" i="118"/>
  <c r="A151" i="118"/>
  <c r="A150" i="118"/>
  <c r="I149" i="118"/>
  <c r="A149" i="118"/>
  <c r="A144" i="118"/>
  <c r="A143" i="118"/>
  <c r="B142" i="118"/>
  <c r="B143" i="118" s="1"/>
  <c r="A142" i="118"/>
  <c r="A141" i="118"/>
  <c r="A140" i="118"/>
  <c r="A139" i="118"/>
  <c r="A138" i="118"/>
  <c r="A137" i="118"/>
  <c r="I136" i="118"/>
  <c r="A136" i="118"/>
  <c r="A131" i="118"/>
  <c r="B130" i="118"/>
  <c r="A130" i="118"/>
  <c r="B129" i="118"/>
  <c r="A129" i="118"/>
  <c r="A128" i="118"/>
  <c r="A127" i="118"/>
  <c r="A126" i="118"/>
  <c r="A125" i="118"/>
  <c r="A124" i="118"/>
  <c r="I123" i="118"/>
  <c r="A123" i="118"/>
  <c r="F110" i="118"/>
  <c r="B110" i="118"/>
  <c r="B100" i="118"/>
  <c r="F86" i="118"/>
  <c r="B86" i="118"/>
  <c r="A89" i="118" s="1"/>
  <c r="B76" i="118"/>
  <c r="F56" i="118"/>
  <c r="B42" i="118"/>
  <c r="B56" i="118" s="1"/>
  <c r="A59" i="118" s="1"/>
  <c r="M38" i="118"/>
  <c r="F29" i="118"/>
  <c r="B29" i="118"/>
  <c r="B15" i="118"/>
  <c r="M11" i="118"/>
  <c r="F31" i="118" l="1"/>
  <c r="F31" i="119"/>
  <c r="E186" i="119"/>
  <c r="D36" i="4" s="1"/>
  <c r="E159" i="119"/>
  <c r="E36" i="4" s="1"/>
  <c r="E88" i="119"/>
  <c r="F88" i="119"/>
  <c r="E186" i="118"/>
  <c r="D35" i="4" s="1"/>
  <c r="E159" i="118"/>
  <c r="E35" i="4" s="1"/>
  <c r="F112" i="118"/>
  <c r="E88" i="118"/>
  <c r="F31" i="122"/>
  <c r="A32" i="132"/>
  <c r="E88" i="132"/>
  <c r="E115" i="132" s="1"/>
  <c r="A113" i="132"/>
  <c r="E58" i="132"/>
  <c r="F88" i="132"/>
  <c r="E31" i="132"/>
  <c r="E61" i="132" s="1"/>
  <c r="A32" i="131"/>
  <c r="E88" i="131"/>
  <c r="E115" i="131" s="1"/>
  <c r="A113" i="131"/>
  <c r="F88" i="131"/>
  <c r="E31" i="131"/>
  <c r="E61" i="131" s="1"/>
  <c r="E58" i="130"/>
  <c r="A32" i="130"/>
  <c r="E31" i="130"/>
  <c r="F58" i="130"/>
  <c r="E112" i="130"/>
  <c r="E115" i="130" s="1"/>
  <c r="A113" i="130"/>
  <c r="F58" i="129"/>
  <c r="E115" i="129"/>
  <c r="E112" i="129"/>
  <c r="A32" i="129"/>
  <c r="A113" i="129"/>
  <c r="E58" i="129"/>
  <c r="E31" i="129"/>
  <c r="F58" i="126"/>
  <c r="F58" i="127"/>
  <c r="E58" i="128"/>
  <c r="A32" i="128"/>
  <c r="E31" i="128"/>
  <c r="F58" i="128"/>
  <c r="E112" i="128"/>
  <c r="E115" i="128" s="1"/>
  <c r="A113" i="128"/>
  <c r="A32" i="127"/>
  <c r="A113" i="127"/>
  <c r="E58" i="127"/>
  <c r="F88" i="127"/>
  <c r="E31" i="127"/>
  <c r="E112" i="127"/>
  <c r="E115" i="127" s="1"/>
  <c r="A113" i="126"/>
  <c r="E58" i="126"/>
  <c r="F88" i="126"/>
  <c r="A32" i="126"/>
  <c r="E31" i="126"/>
  <c r="E112" i="126"/>
  <c r="E115" i="126" s="1"/>
  <c r="F58" i="124"/>
  <c r="F58" i="125"/>
  <c r="E115" i="125"/>
  <c r="A32" i="125"/>
  <c r="A113" i="125"/>
  <c r="E58" i="125"/>
  <c r="E31" i="125"/>
  <c r="E112" i="125"/>
  <c r="A32" i="124"/>
  <c r="E58" i="124"/>
  <c r="F88" i="124"/>
  <c r="E31" i="124"/>
  <c r="E112" i="124"/>
  <c r="E115" i="124" s="1"/>
  <c r="A113" i="124"/>
  <c r="F58" i="123"/>
  <c r="A32" i="123"/>
  <c r="A113" i="123"/>
  <c r="E58" i="123"/>
  <c r="E31" i="123"/>
  <c r="E112" i="123"/>
  <c r="E115" i="123" s="1"/>
  <c r="F58" i="122"/>
  <c r="A32" i="122"/>
  <c r="E58" i="122"/>
  <c r="E31" i="122"/>
  <c r="E112" i="122"/>
  <c r="E115" i="122" s="1"/>
  <c r="A113" i="122"/>
  <c r="F58" i="121"/>
  <c r="A32" i="121"/>
  <c r="A113" i="121"/>
  <c r="E58" i="121"/>
  <c r="E31" i="121"/>
  <c r="E112" i="121"/>
  <c r="E115" i="121" s="1"/>
  <c r="F58" i="120"/>
  <c r="A32" i="120"/>
  <c r="A113" i="120"/>
  <c r="E58" i="120"/>
  <c r="E31" i="120"/>
  <c r="E112" i="120"/>
  <c r="E115" i="120" s="1"/>
  <c r="F58" i="119"/>
  <c r="A32" i="119"/>
  <c r="E31" i="119"/>
  <c r="E112" i="119"/>
  <c r="A113" i="119"/>
  <c r="E58" i="119"/>
  <c r="F58" i="118"/>
  <c r="A113" i="118"/>
  <c r="E58" i="118"/>
  <c r="F88" i="118"/>
  <c r="A32" i="118"/>
  <c r="E31" i="118"/>
  <c r="E112" i="118"/>
  <c r="E115" i="118" l="1"/>
  <c r="E115" i="119"/>
  <c r="E61" i="130"/>
  <c r="E61" i="128"/>
  <c r="E61" i="129"/>
  <c r="E61" i="127"/>
  <c r="E61" i="126"/>
  <c r="E61" i="125"/>
  <c r="E61" i="122"/>
  <c r="E61" i="124"/>
  <c r="E61" i="123"/>
  <c r="E61" i="121"/>
  <c r="E61" i="120"/>
  <c r="E61" i="119"/>
  <c r="C36" i="4" s="1"/>
  <c r="E61" i="118"/>
  <c r="C35" i="4" s="1"/>
  <c r="J7" i="4" l="1"/>
  <c r="F37" i="4" l="1"/>
  <c r="C14" i="4"/>
  <c r="B5" i="118" l="1"/>
  <c r="F36" i="4"/>
  <c r="F35" i="4"/>
  <c r="I40" i="4" l="1"/>
  <c r="F8" i="4" l="1"/>
  <c r="H14" i="4" l="1"/>
  <c r="J14" i="4" s="1"/>
  <c r="E31" i="4" l="1"/>
  <c r="B73" i="65"/>
  <c r="B72" i="65"/>
  <c r="B71" i="65"/>
  <c r="B68" i="65"/>
  <c r="B67" i="65"/>
  <c r="B66" i="65"/>
  <c r="B63" i="65"/>
  <c r="B62" i="65"/>
  <c r="B61" i="65"/>
  <c r="B58" i="65"/>
  <c r="B57" i="65"/>
  <c r="B56" i="65"/>
  <c r="B53" i="65"/>
  <c r="B52" i="65"/>
  <c r="B51" i="65"/>
  <c r="H27" i="4"/>
  <c r="J27" i="4" s="1"/>
  <c r="H28" i="4"/>
  <c r="J28" i="4" s="1"/>
  <c r="H26" i="4"/>
  <c r="J26" i="4" s="1"/>
  <c r="H25" i="4"/>
  <c r="J25" i="4" s="1"/>
  <c r="H24" i="4"/>
  <c r="J24" i="4" s="1"/>
  <c r="H20" i="4"/>
  <c r="J20" i="4" s="1"/>
  <c r="H21" i="4"/>
  <c r="J21" i="4" s="1"/>
  <c r="H22" i="4"/>
  <c r="J22" i="4" s="1"/>
  <c r="H23" i="4"/>
  <c r="J23" i="4" s="1"/>
  <c r="O8" i="4" a="1"/>
  <c r="O11" i="4" a="1"/>
  <c r="O8" i="4" l="1"/>
  <c r="O7" i="4" s="1"/>
  <c r="G10" i="4" a="1"/>
  <c r="G10" i="4" s="1"/>
  <c r="O11" i="4"/>
  <c r="B74" i="65"/>
  <c r="B54" i="65"/>
  <c r="B59" i="65"/>
  <c r="B64" i="65"/>
  <c r="B69" i="65"/>
  <c r="O10" i="4" l="1"/>
  <c r="O9" i="4"/>
  <c r="F47" i="4"/>
  <c r="B65" i="65" s="1"/>
  <c r="F49" i="4"/>
  <c r="B75" i="65" s="1"/>
  <c r="F46" i="4" l="1"/>
  <c r="B60" i="65" s="1"/>
  <c r="F45" i="4"/>
  <c r="B55" i="65" s="1"/>
  <c r="F48" i="4" l="1"/>
  <c r="B70" i="65" s="1"/>
  <c r="B77" i="65"/>
  <c r="B49" i="65"/>
  <c r="B48" i="65"/>
  <c r="B47" i="65"/>
  <c r="B46" i="65"/>
  <c r="B44" i="65"/>
  <c r="B43" i="65"/>
  <c r="B42" i="65"/>
  <c r="B41" i="65"/>
  <c r="B39" i="65"/>
  <c r="B38" i="65"/>
  <c r="B37" i="65"/>
  <c r="B36" i="65"/>
  <c r="B34" i="65"/>
  <c r="B33" i="65"/>
  <c r="B32" i="65"/>
  <c r="B26" i="65"/>
  <c r="B31" i="65"/>
  <c r="B27" i="65"/>
  <c r="B28" i="65"/>
  <c r="B23" i="65"/>
  <c r="B22" i="65"/>
  <c r="B21" i="65"/>
  <c r="B18" i="65"/>
  <c r="B17" i="65"/>
  <c r="B16" i="65"/>
  <c r="B13" i="65"/>
  <c r="B12" i="65"/>
  <c r="B11" i="65"/>
  <c r="B8" i="65"/>
  <c r="B7" i="65"/>
  <c r="B6" i="65"/>
  <c r="B1" i="65"/>
  <c r="B3" i="65"/>
  <c r="B2" i="65"/>
  <c r="H19" i="4"/>
  <c r="J19" i="4" s="1"/>
  <c r="H18" i="4"/>
  <c r="J18" i="4" s="1"/>
  <c r="H17" i="4"/>
  <c r="J17" i="4" s="1"/>
  <c r="H16" i="4"/>
  <c r="J16" i="4" s="1"/>
  <c r="H15" i="4"/>
  <c r="J15" i="4" l="1"/>
  <c r="J29" i="4" s="1"/>
  <c r="B29" i="4" s="1"/>
  <c r="B19" i="65"/>
  <c r="B9" i="65"/>
  <c r="B29" i="65"/>
  <c r="B24" i="65"/>
  <c r="B14" i="65"/>
  <c r="B4" i="65"/>
  <c r="F42" i="4" l="1"/>
  <c r="B40" i="65" s="1"/>
  <c r="F43" i="4"/>
  <c r="B45" i="65" s="1"/>
  <c r="F44" i="4" l="1"/>
  <c r="B50" i="65" s="1"/>
  <c r="F41" i="4"/>
  <c r="B35" i="65" s="1"/>
  <c r="B78" i="65" l="1"/>
  <c r="B15" i="65" l="1"/>
  <c r="F39" i="4"/>
  <c r="B25" i="65" s="1"/>
  <c r="F40" i="4" l="1"/>
  <c r="B30" i="65" s="1"/>
  <c r="B10" i="65"/>
  <c r="B5" i="65" l="1"/>
  <c r="F38" i="4" l="1"/>
  <c r="B20" i="65" s="1"/>
  <c r="F50" i="4" l="1"/>
  <c r="I42" i="4" l="1"/>
  <c r="Q8" i="4"/>
  <c r="Q10" i="4"/>
  <c r="Q9" i="4"/>
  <c r="Q7" i="4"/>
  <c r="I43" i="4"/>
  <c r="B76" i="65"/>
  <c r="C11" i="4" l="1"/>
  <c r="D11" i="4" s="1"/>
  <c r="B80" i="65" l="1"/>
  <c r="B79" i="6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<sst xmlns="http://schemas.openxmlformats.org/spreadsheetml/2006/main" count="3259" uniqueCount="1031">
  <si>
    <t>Household Member Number</t>
  </si>
  <si>
    <t>Name (First and Last)</t>
  </si>
  <si>
    <t>Relationship to Head of Household</t>
  </si>
  <si>
    <t>Member Institution:</t>
  </si>
  <si>
    <t>Date</t>
  </si>
  <si>
    <t>Head of Household</t>
  </si>
  <si>
    <t>Total Other Income</t>
  </si>
  <si>
    <t>Employer #1:</t>
  </si>
  <si>
    <t>Employer:</t>
  </si>
  <si>
    <t>Salary Per Pay Period:</t>
  </si>
  <si>
    <t>Pay Frequency/Year:</t>
  </si>
  <si>
    <t>OR</t>
  </si>
  <si>
    <t>Regular Hourly Rate:</t>
  </si>
  <si>
    <t>Employer #2:</t>
  </si>
  <si>
    <t>Social Security/Pension/Disability Income</t>
  </si>
  <si>
    <t>Child Support/Alimony Income</t>
  </si>
  <si>
    <t>Other Income - 1</t>
  </si>
  <si>
    <t>Household Member Total Income</t>
  </si>
  <si>
    <t>YTD Start Date:</t>
  </si>
  <si>
    <t>Pay Period End Date:</t>
  </si>
  <si>
    <t>YTD Total Income:</t>
  </si>
  <si>
    <t>YTD Other Income:</t>
  </si>
  <si>
    <t>YTD Income Annualized:</t>
  </si>
  <si>
    <t>Year-to-Date Earnings:</t>
  </si>
  <si>
    <t>Base Wages:</t>
  </si>
  <si>
    <t>Year-to-Date Other/Overtime/Bonus/Commission/Tips:</t>
  </si>
  <si>
    <t>TOTAL OTHER INCOME:</t>
  </si>
  <si>
    <t>TOTAL WAGE/SALARY INCOME:</t>
  </si>
  <si>
    <t>Total Wages/Salary</t>
  </si>
  <si>
    <t>Complete in accordance with the FHLBank Topeka income calculation guidelines.  Attach required documentation--income from ALL sources must be accounted for.</t>
  </si>
  <si>
    <t>Tab Revised</t>
  </si>
  <si>
    <t>Explanation</t>
  </si>
  <si>
    <t xml:space="preserve">Homebuyer Name: </t>
  </si>
  <si>
    <t>*Ensure gross amount is entered.</t>
  </si>
  <si>
    <t>Total Base Wages + Other:</t>
  </si>
  <si>
    <t>TOTAL SELF EMPLOYMENT/RENTAL INCOME:</t>
  </si>
  <si>
    <t>Hours/Week:</t>
  </si>
  <si>
    <t>Total Self Employment or Rental Income</t>
  </si>
  <si>
    <t>Weeks/Year:</t>
  </si>
  <si>
    <t>Household Member #6:</t>
  </si>
  <si>
    <t>Household Member #1:</t>
  </si>
  <si>
    <t>Household Member #2:</t>
  </si>
  <si>
    <t>Household Member #3:</t>
  </si>
  <si>
    <t>Household Member #4:</t>
  </si>
  <si>
    <t>Household Member #5:</t>
  </si>
  <si>
    <t>x Payments Per Year:</t>
  </si>
  <si>
    <t>Amount Received:</t>
  </si>
  <si>
    <t>Program Enrollment Date:</t>
  </si>
  <si>
    <t>Date of Birth</t>
  </si>
  <si>
    <t>Age at Program Enrollment Date</t>
  </si>
  <si>
    <t>members[0].name</t>
  </si>
  <si>
    <t>members[0].relation</t>
  </si>
  <si>
    <t>members[0].dob</t>
  </si>
  <si>
    <t>members[0].age</t>
  </si>
  <si>
    <t>members[0].income</t>
  </si>
  <si>
    <t>members[1].name</t>
  </si>
  <si>
    <t>members[1].relation</t>
  </si>
  <si>
    <t>members[1].dob</t>
  </si>
  <si>
    <t>members[1].age</t>
  </si>
  <si>
    <t>members[1].income</t>
  </si>
  <si>
    <t>members[2].name</t>
  </si>
  <si>
    <t>members[2].relation</t>
  </si>
  <si>
    <t>members[2].dob</t>
  </si>
  <si>
    <t>members[2].age</t>
  </si>
  <si>
    <t>members[2].income</t>
  </si>
  <si>
    <t>members[3].name</t>
  </si>
  <si>
    <t>members[3].relation</t>
  </si>
  <si>
    <t>members[3].dob</t>
  </si>
  <si>
    <t>members[3].age</t>
  </si>
  <si>
    <t>members[3].income</t>
  </si>
  <si>
    <t>members[4].name</t>
  </si>
  <si>
    <t>members[4].relation</t>
  </si>
  <si>
    <t>members[4].dob</t>
  </si>
  <si>
    <t>members[4].age</t>
  </si>
  <si>
    <t>members[4].income</t>
  </si>
  <si>
    <t>members[5].name</t>
  </si>
  <si>
    <t>members[5].relation</t>
  </si>
  <si>
    <t>members[5].dob</t>
  </si>
  <si>
    <t>members[5].age</t>
  </si>
  <si>
    <t>members[5].income</t>
  </si>
  <si>
    <t>members[6].name</t>
  </si>
  <si>
    <t>members[6].relation</t>
  </si>
  <si>
    <t>members[6].dob</t>
  </si>
  <si>
    <t>members[6].age</t>
  </si>
  <si>
    <t>members[6].income</t>
  </si>
  <si>
    <t>members[7].name</t>
  </si>
  <si>
    <t>members[7].relation</t>
  </si>
  <si>
    <t>members[7].dob</t>
  </si>
  <si>
    <t>members[7].age</t>
  </si>
  <si>
    <t>members[7].income</t>
  </si>
  <si>
    <t>members[8].name</t>
  </si>
  <si>
    <t>members[8].relation</t>
  </si>
  <si>
    <t>members[8].dob</t>
  </si>
  <si>
    <t>members[8].age</t>
  </si>
  <si>
    <t>members[8].income</t>
  </si>
  <si>
    <t>members[9].name</t>
  </si>
  <si>
    <t>members[9].relation</t>
  </si>
  <si>
    <t>members[9].dob</t>
  </si>
  <si>
    <t>members[9].age</t>
  </si>
  <si>
    <t>members[9].income</t>
  </si>
  <si>
    <t>members[10].name</t>
  </si>
  <si>
    <t>members[10].relation</t>
  </si>
  <si>
    <t>members[10].dob</t>
  </si>
  <si>
    <t>members[10].age</t>
  </si>
  <si>
    <t>members[10].income</t>
  </si>
  <si>
    <t>members[11].name</t>
  </si>
  <si>
    <t>members[11].relation</t>
  </si>
  <si>
    <t>members[11].dob</t>
  </si>
  <si>
    <t>members[11].age</t>
  </si>
  <si>
    <t>members[11].income</t>
  </si>
  <si>
    <t>members[12].name</t>
  </si>
  <si>
    <t>members[12].relation</t>
  </si>
  <si>
    <t>members[12].dob</t>
  </si>
  <si>
    <t>members[12].age</t>
  </si>
  <si>
    <t>members[12].income</t>
  </si>
  <si>
    <t>members[13].name</t>
  </si>
  <si>
    <t>members[13].relation</t>
  </si>
  <si>
    <t>members[13].dob</t>
  </si>
  <si>
    <t>members[13].age</t>
  </si>
  <si>
    <t>members[13].income</t>
  </si>
  <si>
    <t>members[14].name</t>
  </si>
  <si>
    <t>members[14].relation</t>
  </si>
  <si>
    <t>members[14].dob</t>
  </si>
  <si>
    <t>members[14].age</t>
  </si>
  <si>
    <t>members[14].income</t>
  </si>
  <si>
    <t>householdIncome.totalIncome</t>
  </si>
  <si>
    <t>householdIncome.enrollmentDate</t>
  </si>
  <si>
    <t>householdIncome.householdSize</t>
  </si>
  <si>
    <t>Household Member #7:</t>
  </si>
  <si>
    <t>Household Member #8:</t>
  </si>
  <si>
    <t>Household Member #9:</t>
  </si>
  <si>
    <t>Household Member #10:</t>
  </si>
  <si>
    <t>Total Household Members:</t>
  </si>
  <si>
    <t>SECTION 2:  GROSS ANNUAL INCOME SUMMARY</t>
  </si>
  <si>
    <t>Income Earner?</t>
  </si>
  <si>
    <t>Household Member #11:</t>
  </si>
  <si>
    <t>Household Member #13:</t>
  </si>
  <si>
    <t>Household Member 1</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</si>
  <si>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</si>
  <si>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</si>
  <si>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</si>
  <si>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</si>
  <si>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</si>
  <si>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</si>
  <si>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</si>
  <si>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</si>
  <si>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</si>
  <si>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</si>
  <si>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</si>
  <si>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</si>
  <si>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</si>
  <si>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</si>
  <si>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Household Member #14:</t>
  </si>
  <si>
    <t>Household Member #15:</t>
  </si>
  <si>
    <t>Household Member #12:</t>
  </si>
  <si>
    <t>Household Summary</t>
  </si>
  <si>
    <t>Removed separate section for non-income household members. Added rows to calculate include income for up to 15 household members.</t>
  </si>
  <si>
    <t>State:</t>
  </si>
  <si>
    <t>County/MSA:</t>
  </si>
  <si>
    <t>Household % AMI:</t>
  </si>
  <si>
    <r>
      <t>SECTION 1:  HOUSEHOLD COMPOSITION--</t>
    </r>
    <r>
      <rPr>
        <b/>
        <sz val="12"/>
        <color theme="1"/>
        <rFont val="Times New Roman"/>
        <family val="2"/>
      </rPr>
      <t>List ALL household members.</t>
    </r>
  </si>
  <si>
    <t>Removed drop-down box to select # household members. Will use countif on row 31 only.</t>
  </si>
  <si>
    <t>Added data validation to remind sponsor/member to ensure accurate representation of HH income.</t>
  </si>
  <si>
    <t>Income Limits</t>
  </si>
  <si>
    <t>Added separate income limits tab with tables displaying higher of HUD or MRB up to 15 HH members.</t>
  </si>
  <si>
    <t>Household Member Tabs</t>
  </si>
  <si>
    <t>Removed Non-standard Income section</t>
  </si>
  <si>
    <t>Moved Self-employment Income section.</t>
  </si>
  <si>
    <t>Housing Payment information</t>
  </si>
  <si>
    <t>Taxes</t>
  </si>
  <si>
    <t>Insurance</t>
  </si>
  <si>
    <t>Other</t>
  </si>
  <si>
    <t>Total</t>
  </si>
  <si>
    <t>Front Ratio</t>
  </si>
  <si>
    <t>TOTAL ANNUAL HOUSEHOLD INCOME</t>
  </si>
  <si>
    <t>Monthly Income</t>
  </si>
  <si>
    <t>Provide information below, and complete Sections 1 and 3.</t>
  </si>
  <si>
    <t>Added Information necessary to calculate front ratio and monthly income and front ratio calculations.</t>
  </si>
  <si>
    <t>Arkansas County, Arkansas</t>
  </si>
  <si>
    <t>Ashley County, Arkansas</t>
  </si>
  <si>
    <t>Baxter County, Arkansas</t>
  </si>
  <si>
    <t>Benton County, Arkansas</t>
  </si>
  <si>
    <t>Boone County, Arkansas</t>
  </si>
  <si>
    <t>Bradley County, Arkansas</t>
  </si>
  <si>
    <t>Calhoun County, Arkansas</t>
  </si>
  <si>
    <t>Carroll County, Arkansas</t>
  </si>
  <si>
    <t>Chicot County, Arkansas</t>
  </si>
  <si>
    <t>Clark County, Arkansas</t>
  </si>
  <si>
    <t>Clay County, Arkansas</t>
  </si>
  <si>
    <t>Cleburne County, Arkansas</t>
  </si>
  <si>
    <t>Cleveland County, Arkansas</t>
  </si>
  <si>
    <t>Columbia County, Arkansas</t>
  </si>
  <si>
    <t>Conway County, Arkansas</t>
  </si>
  <si>
    <t>Craighead County, Arkansas</t>
  </si>
  <si>
    <t>Crawford County, Arkansas</t>
  </si>
  <si>
    <t>Crittenden County, Arkansas</t>
  </si>
  <si>
    <t>Cross County, Arkansas</t>
  </si>
  <si>
    <t>Dallas County, Arkansas</t>
  </si>
  <si>
    <t>Desha County, Arkansas</t>
  </si>
  <si>
    <t>Drew County, Arkansas</t>
  </si>
  <si>
    <t>Faulkner County, Arkansas</t>
  </si>
  <si>
    <t>Franklin County, Arkansas</t>
  </si>
  <si>
    <t>Fulton County, Arkansas</t>
  </si>
  <si>
    <t>Garland County, Arkansas</t>
  </si>
  <si>
    <t>Grant County, Arkansas</t>
  </si>
  <si>
    <t>Greene County, Arkansas</t>
  </si>
  <si>
    <t>Hempstead County, Arkansas</t>
  </si>
  <si>
    <t>Hot Spring County, Arkansas</t>
  </si>
  <si>
    <t>Howard County, Arkansas</t>
  </si>
  <si>
    <t>Independence County, Arkansas</t>
  </si>
  <si>
    <t>Izard County, Arkansas</t>
  </si>
  <si>
    <t>Jackson County, Arkansas</t>
  </si>
  <si>
    <t>Jefferson County, Arkansas</t>
  </si>
  <si>
    <t>Johnson County, Arkansas</t>
  </si>
  <si>
    <t>Lafayette County, Arkansas</t>
  </si>
  <si>
    <t>Lawrence County, Arkansas</t>
  </si>
  <si>
    <t>Lee County, Arkansas</t>
  </si>
  <si>
    <t>Lincoln County, Arkansas</t>
  </si>
  <si>
    <t>Little River County, Arkansas</t>
  </si>
  <si>
    <t>Logan County, Arkansas</t>
  </si>
  <si>
    <t>Lonoke County, Arkansas</t>
  </si>
  <si>
    <t>Madison County, Arkansas</t>
  </si>
  <si>
    <t>Marion County, Arkansas</t>
  </si>
  <si>
    <t>Miller County, Arkansas</t>
  </si>
  <si>
    <t>Mississippi County, Arkansas</t>
  </si>
  <si>
    <t>Monroe County, Arkansas</t>
  </si>
  <si>
    <t>Montgomery County, Arkansas</t>
  </si>
  <si>
    <t>Nevada County, Arkansas</t>
  </si>
  <si>
    <t>Newton County, Arkansas</t>
  </si>
  <si>
    <t>Ouachita County, Arkansas</t>
  </si>
  <si>
    <t>Perry County, Arkansas</t>
  </si>
  <si>
    <t>Phillips County, Arkansas</t>
  </si>
  <si>
    <t>Pike County, Arkansas</t>
  </si>
  <si>
    <t>Poinsett County, Arkansas</t>
  </si>
  <si>
    <t>Polk County, Arkansas</t>
  </si>
  <si>
    <t>Pope County, Arkansas</t>
  </si>
  <si>
    <t>Prairie County, Arkansas</t>
  </si>
  <si>
    <t>Pulaski County, Arkansas</t>
  </si>
  <si>
    <t>Randolph County, Arkansas</t>
  </si>
  <si>
    <t>St. Francis County, Arkansas</t>
  </si>
  <si>
    <t>Saline County, Arkansas</t>
  </si>
  <si>
    <t>Scott County, Arkansas</t>
  </si>
  <si>
    <t>Searcy County, Arkansas</t>
  </si>
  <si>
    <t>Sebastian County, Arkansas</t>
  </si>
  <si>
    <t>Sevier County, Arkansas</t>
  </si>
  <si>
    <t>Sharp County, Arkansas</t>
  </si>
  <si>
    <t>Stone County, Arkansas</t>
  </si>
  <si>
    <t>Union County, Arkansas</t>
  </si>
  <si>
    <t>Van Buren County, Arkansas</t>
  </si>
  <si>
    <t>Washington County, Arkansas</t>
  </si>
  <si>
    <t>White County, Arkansas</t>
  </si>
  <si>
    <t>Woodruff County, Arkansas</t>
  </si>
  <si>
    <t>Yell County, Arkansas</t>
  </si>
  <si>
    <t>Adams County, Colorado</t>
  </si>
  <si>
    <t>Alamosa County, Colorado</t>
  </si>
  <si>
    <t>Arapahoe County, Colorado</t>
  </si>
  <si>
    <t>Archuleta County, Colorado</t>
  </si>
  <si>
    <t>Baca County, Colorado</t>
  </si>
  <si>
    <t>Bent County, Colorado</t>
  </si>
  <si>
    <t>Boulder County, Colorado</t>
  </si>
  <si>
    <t>Broomfield County, Colorado</t>
  </si>
  <si>
    <t>Chaffee County, Colorado</t>
  </si>
  <si>
    <t>Cheyenne County, Colorado</t>
  </si>
  <si>
    <t>Clear Creek County, Colorado</t>
  </si>
  <si>
    <t>Conejos County, Colorado</t>
  </si>
  <si>
    <t>Costilla County, Colorado</t>
  </si>
  <si>
    <t>Crowley County, Colorado</t>
  </si>
  <si>
    <t>Custer County, Colorado</t>
  </si>
  <si>
    <t>Delta County, Colorado</t>
  </si>
  <si>
    <t>Denver County, Colorado</t>
  </si>
  <si>
    <t>Dolores County, Colorado</t>
  </si>
  <si>
    <t>Douglas County, Colorado</t>
  </si>
  <si>
    <t>Eagle County, Colorado</t>
  </si>
  <si>
    <t>Elbert County, Colorado</t>
  </si>
  <si>
    <t>El Paso County, Colorado</t>
  </si>
  <si>
    <t>Fremont County, Colorado</t>
  </si>
  <si>
    <t>Garfield County, Colorado</t>
  </si>
  <si>
    <t>Gilpin County, Colorado</t>
  </si>
  <si>
    <t>Grand County, Colorado</t>
  </si>
  <si>
    <t>Gunnison County, Colorado</t>
  </si>
  <si>
    <t>Hinsdale County, Colorado</t>
  </si>
  <si>
    <t>Huerfano County, Colorado</t>
  </si>
  <si>
    <t>Jackson County, Colorado</t>
  </si>
  <si>
    <t>Jefferson County, Colorado</t>
  </si>
  <si>
    <t>Kiowa County, Colorado</t>
  </si>
  <si>
    <t>Kit Carson County, Colorado</t>
  </si>
  <si>
    <t>Lake County, Colorado</t>
  </si>
  <si>
    <t>La Plata County, Colorado</t>
  </si>
  <si>
    <t>Larimer County, Colorado</t>
  </si>
  <si>
    <t>Las Animas County, Colorado</t>
  </si>
  <si>
    <t>Lincoln County, Colorado</t>
  </si>
  <si>
    <t>Logan County, Colorado</t>
  </si>
  <si>
    <t>Mesa County, Colorado</t>
  </si>
  <si>
    <t>Mineral County, Colorado</t>
  </si>
  <si>
    <t>Moffat County, Colorado</t>
  </si>
  <si>
    <t>Montezuma County, Colorado</t>
  </si>
  <si>
    <t>Montrose County, Colorado</t>
  </si>
  <si>
    <t>Morgan County, Colorado</t>
  </si>
  <si>
    <t>Otero County, Colorado</t>
  </si>
  <si>
    <t>Ouray County, Colorado</t>
  </si>
  <si>
    <t>Park County, Colorado</t>
  </si>
  <si>
    <t>Phillips County, Colorado</t>
  </si>
  <si>
    <t>Pitkin County, Colorado</t>
  </si>
  <si>
    <t>Prowers County, Colorado</t>
  </si>
  <si>
    <t>Pueblo County, Colorado</t>
  </si>
  <si>
    <t>Rio Blanco County, Colorado</t>
  </si>
  <si>
    <t>Rio Grande County, Colorado</t>
  </si>
  <si>
    <t>Routt County, Colorado</t>
  </si>
  <si>
    <t>Saguache County, Colorado</t>
  </si>
  <si>
    <t>San Juan County, Colorado</t>
  </si>
  <si>
    <t>San Miguel County, Colorado</t>
  </si>
  <si>
    <t>Sedgwick County, Colorado</t>
  </si>
  <si>
    <t>Summit County, Colorado</t>
  </si>
  <si>
    <t>Teller County, Colorado</t>
  </si>
  <si>
    <t>Washington County, Colorado</t>
  </si>
  <si>
    <t>Weld County, Colorado</t>
  </si>
  <si>
    <t>Yuma County, Colorado</t>
  </si>
  <si>
    <t>Adams County, Illinois</t>
  </si>
  <si>
    <t>Alexander County, Illinois</t>
  </si>
  <si>
    <t>Bond County, Illinois</t>
  </si>
  <si>
    <t>Boone County, Illinois</t>
  </si>
  <si>
    <t>Brown County, Illinois</t>
  </si>
  <si>
    <t>Bureau County, Illinois</t>
  </si>
  <si>
    <t>Calhoun County, Illinois</t>
  </si>
  <si>
    <t>Carroll County, Illinois</t>
  </si>
  <si>
    <t>Cass County, Illinois</t>
  </si>
  <si>
    <t>Champaign County, Illinois</t>
  </si>
  <si>
    <t>Christian County, Illinois</t>
  </si>
  <si>
    <t>Clark County, Illinois</t>
  </si>
  <si>
    <t>Clay County, Illinois</t>
  </si>
  <si>
    <t>Clinton County, Illinois</t>
  </si>
  <si>
    <t>Coles County, Illinois</t>
  </si>
  <si>
    <t>Cook County, Illinois</t>
  </si>
  <si>
    <t>Crawford County, Illinois</t>
  </si>
  <si>
    <t>Cumberland County, Illinois</t>
  </si>
  <si>
    <t>DeKalb County, Illinois</t>
  </si>
  <si>
    <t>De Witt County, Illinois</t>
  </si>
  <si>
    <t>Douglas County, Illinois</t>
  </si>
  <si>
    <t>DuPage County, Illinois</t>
  </si>
  <si>
    <t>Edgar County, Illinois</t>
  </si>
  <si>
    <t>Edwards County, Illinois</t>
  </si>
  <si>
    <t>Effingham County, Illinois</t>
  </si>
  <si>
    <t>Fayette County, Illinois</t>
  </si>
  <si>
    <t>Ford County, Illinois</t>
  </si>
  <si>
    <t>Franklin County, Illinois</t>
  </si>
  <si>
    <t>Fulton County, Illinois</t>
  </si>
  <si>
    <t>Gallatin County, Illinois</t>
  </si>
  <si>
    <t>Greene County, Illinois</t>
  </si>
  <si>
    <t>Grundy County, Illinois</t>
  </si>
  <si>
    <t>Hamilton County, Illinois</t>
  </si>
  <si>
    <t>Hancock County, Illinois</t>
  </si>
  <si>
    <t>Hardin County, Illinois</t>
  </si>
  <si>
    <t>Henderson County, Illinois</t>
  </si>
  <si>
    <t>Henry County, Illinois</t>
  </si>
  <si>
    <t>Iroquois County, Illinois</t>
  </si>
  <si>
    <t>Jackson County, Illinois</t>
  </si>
  <si>
    <t>Jasper County, Illinois</t>
  </si>
  <si>
    <t>Jefferson County, Illinois</t>
  </si>
  <si>
    <t>Jersey County, Illinois</t>
  </si>
  <si>
    <t>Jo Daviess County, Illinois</t>
  </si>
  <si>
    <t>Johnson County, Illinois</t>
  </si>
  <si>
    <t>Kane County, Illinois</t>
  </si>
  <si>
    <t>Kankakee County, Illinois</t>
  </si>
  <si>
    <t>Kendall County, Illinois</t>
  </si>
  <si>
    <t>Knox County, Illinois</t>
  </si>
  <si>
    <t>Lake County, Illinois</t>
  </si>
  <si>
    <t>La Salle County, Illinois</t>
  </si>
  <si>
    <t>Lawrence County, Illinois</t>
  </si>
  <si>
    <t>Lee County, Illinois</t>
  </si>
  <si>
    <t>Livingston County, Illinois</t>
  </si>
  <si>
    <t>Logan County, Illinois</t>
  </si>
  <si>
    <t>McDonough County, Illinois</t>
  </si>
  <si>
    <t>McHenry County, Illinois</t>
  </si>
  <si>
    <t>McLean County, Illinois</t>
  </si>
  <si>
    <t>Macon County, Illinois</t>
  </si>
  <si>
    <t>Macoupin County, Illinois</t>
  </si>
  <si>
    <t>Madison County, Illinois</t>
  </si>
  <si>
    <t>Marion County, Illinois</t>
  </si>
  <si>
    <t>Marshall County, Illinois</t>
  </si>
  <si>
    <t>Mason County, Illinois</t>
  </si>
  <si>
    <t>Massac County, Illinois</t>
  </si>
  <si>
    <t>Menard County, Illinois</t>
  </si>
  <si>
    <t>Mercer County, Illinois</t>
  </si>
  <si>
    <t>Monroe County, Illinois</t>
  </si>
  <si>
    <t>Montgomery County, Illinois</t>
  </si>
  <si>
    <t>Morgan County, Illinois</t>
  </si>
  <si>
    <t>Moultrie County, Illinois</t>
  </si>
  <si>
    <t>Ogle County, Illinois</t>
  </si>
  <si>
    <t>Peoria County, Illinois</t>
  </si>
  <si>
    <t>Perry County, Illinois</t>
  </si>
  <si>
    <t>Piatt County, Illinois</t>
  </si>
  <si>
    <t>Pike County, Illinois</t>
  </si>
  <si>
    <t>Pope County, Illinois</t>
  </si>
  <si>
    <t>Pulaski County, Illinois</t>
  </si>
  <si>
    <t>Putnam County, Illinois</t>
  </si>
  <si>
    <t>Randolph County, Illinois</t>
  </si>
  <si>
    <t>Richland County, Illinois</t>
  </si>
  <si>
    <t>Rock Island County, Illinois</t>
  </si>
  <si>
    <t>St. Clair County, Illinois</t>
  </si>
  <si>
    <t>Saline County, Illinois</t>
  </si>
  <si>
    <t>Sangamon County, Illinois</t>
  </si>
  <si>
    <t>Schuyler County, Illinois</t>
  </si>
  <si>
    <t>Scott County, Illinois</t>
  </si>
  <si>
    <t>Shelby County, Illinois</t>
  </si>
  <si>
    <t>Stark County, Illinois</t>
  </si>
  <si>
    <t>Stephenson County, Illinois</t>
  </si>
  <si>
    <t>Tazewell County, Illinois</t>
  </si>
  <si>
    <t>Union County, Illinois</t>
  </si>
  <si>
    <t>Vermilion County, Illinois</t>
  </si>
  <si>
    <t>Wabash County, Illinois</t>
  </si>
  <si>
    <t>Warren County, Illinois</t>
  </si>
  <si>
    <t>Washington County, Illinois</t>
  </si>
  <si>
    <t>Wayne County, Illinois</t>
  </si>
  <si>
    <t>White County, Illinois</t>
  </si>
  <si>
    <t>Whiteside County, Illinois</t>
  </si>
  <si>
    <t>Will County, Illinois</t>
  </si>
  <si>
    <t>Williamson County, Illinois</t>
  </si>
  <si>
    <t>Winnebago County, Illinois</t>
  </si>
  <si>
    <t>Woodford County, Illinois</t>
  </si>
  <si>
    <t>Adair County, Iowa</t>
  </si>
  <si>
    <t>Adams County, Iowa</t>
  </si>
  <si>
    <t>Allamakee County, Iowa</t>
  </si>
  <si>
    <t>Appanoose County, Iowa</t>
  </si>
  <si>
    <t>Audubon County, Iowa</t>
  </si>
  <si>
    <t>Benton County, Iowa</t>
  </si>
  <si>
    <t>Black Hawk County, Iowa</t>
  </si>
  <si>
    <t>Boone County, Iowa</t>
  </si>
  <si>
    <t>Bremer County, Iowa</t>
  </si>
  <si>
    <t>Buchanan County, Iowa</t>
  </si>
  <si>
    <t>Buena Vista County, Iowa</t>
  </si>
  <si>
    <t>Butler County, Iowa</t>
  </si>
  <si>
    <t>Calhoun County, Iowa</t>
  </si>
  <si>
    <t>Carroll County, Iowa</t>
  </si>
  <si>
    <t>Cass County, Iowa</t>
  </si>
  <si>
    <t>Cedar County, Iowa</t>
  </si>
  <si>
    <t>Cerro Gordo County, Iowa</t>
  </si>
  <si>
    <t>Cherokee County, Iowa</t>
  </si>
  <si>
    <t>Chickasaw County, Iowa</t>
  </si>
  <si>
    <t>Clarke County, Iowa</t>
  </si>
  <si>
    <t>Clay County, Iowa</t>
  </si>
  <si>
    <t>Clayton County, Iowa</t>
  </si>
  <si>
    <t>Clinton County, Iowa</t>
  </si>
  <si>
    <t>Crawford County, Iowa</t>
  </si>
  <si>
    <t>Dallas County, Iowa</t>
  </si>
  <si>
    <t>Davis County, Iowa</t>
  </si>
  <si>
    <t>Decatur County, Iowa</t>
  </si>
  <si>
    <t>Delaware County, Iowa</t>
  </si>
  <si>
    <t>Des Moines County, Iowa</t>
  </si>
  <si>
    <t>Dickinson County, Iowa</t>
  </si>
  <si>
    <t>Dubuque County, Iowa</t>
  </si>
  <si>
    <t>Emmet County, Iowa</t>
  </si>
  <si>
    <t>Fayette County, Iowa</t>
  </si>
  <si>
    <t>Floyd County, Iowa</t>
  </si>
  <si>
    <t>Franklin County, Iowa</t>
  </si>
  <si>
    <t>Fremont County, Iowa</t>
  </si>
  <si>
    <t>Greene County, Iowa</t>
  </si>
  <si>
    <t>Grundy County, Iowa</t>
  </si>
  <si>
    <t>Guthrie County, Iowa</t>
  </si>
  <si>
    <t>Hamilton County, Iowa</t>
  </si>
  <si>
    <t>Hancock County, Iowa</t>
  </si>
  <si>
    <t>Hardin County, Iowa</t>
  </si>
  <si>
    <t>Harrison County, Iowa</t>
  </si>
  <si>
    <t>Henry County, Iowa</t>
  </si>
  <si>
    <t>Howard County, Iowa</t>
  </si>
  <si>
    <t>Humboldt County, Iowa</t>
  </si>
  <si>
    <t>Ida County, Iowa</t>
  </si>
  <si>
    <t>Iowa County, Iowa</t>
  </si>
  <si>
    <t>Jackson County, Iowa</t>
  </si>
  <si>
    <t>Jasper County, Iowa</t>
  </si>
  <si>
    <t>Jefferson County, Iowa</t>
  </si>
  <si>
    <t>Johnson County, Iowa</t>
  </si>
  <si>
    <t>Jones County, Iowa</t>
  </si>
  <si>
    <t>Keokuk County, Iowa</t>
  </si>
  <si>
    <t>Kossuth County, Iowa</t>
  </si>
  <si>
    <t>Lee County, Iowa</t>
  </si>
  <si>
    <t>Linn County, Iowa</t>
  </si>
  <si>
    <t>Louisa County, Iowa</t>
  </si>
  <si>
    <t>Lucas County, Iowa</t>
  </si>
  <si>
    <t>Lyon County, Iowa</t>
  </si>
  <si>
    <t>Madison County, Iowa</t>
  </si>
  <si>
    <t>Mahaska County, Iowa</t>
  </si>
  <si>
    <t>Marion County, Iowa</t>
  </si>
  <si>
    <t>Marshall County, Iowa</t>
  </si>
  <si>
    <t>Mills County, Iowa</t>
  </si>
  <si>
    <t>Mitchell County, Iowa</t>
  </si>
  <si>
    <t>Monona County, Iowa</t>
  </si>
  <si>
    <t>Monroe County, Iowa</t>
  </si>
  <si>
    <t>Montgomery County, Iowa</t>
  </si>
  <si>
    <t>Muscatine County, Iowa</t>
  </si>
  <si>
    <t>O'Brien County, Iowa</t>
  </si>
  <si>
    <t>Osceola County, Iowa</t>
  </si>
  <si>
    <t>Page County, Iowa</t>
  </si>
  <si>
    <t>Palo Alto County, Iowa</t>
  </si>
  <si>
    <t>Plymouth County, Iowa</t>
  </si>
  <si>
    <t>Pocahontas County, Iowa</t>
  </si>
  <si>
    <t>Polk County, Iowa</t>
  </si>
  <si>
    <t>Pottawattamie County, Iowa</t>
  </si>
  <si>
    <t>Poweshiek County, Iowa</t>
  </si>
  <si>
    <t>Ringgold County, Iowa</t>
  </si>
  <si>
    <t>Sac County, Iowa</t>
  </si>
  <si>
    <t>Scott County, Iowa</t>
  </si>
  <si>
    <t>Shelby County, Iowa</t>
  </si>
  <si>
    <t>Sioux County, Iowa</t>
  </si>
  <si>
    <t>Story County, Iowa</t>
  </si>
  <si>
    <t>Tama County, Iowa</t>
  </si>
  <si>
    <t>Taylor County, Iowa</t>
  </si>
  <si>
    <t>Union County, Iowa</t>
  </si>
  <si>
    <t>Van Buren County, Iowa</t>
  </si>
  <si>
    <t>Wapello County, Iowa</t>
  </si>
  <si>
    <t>Warren County, Iowa</t>
  </si>
  <si>
    <t>Washington County, Iowa</t>
  </si>
  <si>
    <t>Wayne County, Iowa</t>
  </si>
  <si>
    <t>Webster County, Iowa</t>
  </si>
  <si>
    <t>Winnebago County, Iowa</t>
  </si>
  <si>
    <t>Winneshiek County, Iowa</t>
  </si>
  <si>
    <t>Woodbury County, Iowa</t>
  </si>
  <si>
    <t>Worth County, Iowa</t>
  </si>
  <si>
    <t>Wright County, Iowa</t>
  </si>
  <si>
    <t>Allen County, Kansas</t>
  </si>
  <si>
    <t>Anderson County, Kansas</t>
  </si>
  <si>
    <t>Atchison County, Kansas</t>
  </si>
  <si>
    <t>Barber County, Kansas</t>
  </si>
  <si>
    <t>Barton County, Kansas</t>
  </si>
  <si>
    <t>Bourbon County, Kansas</t>
  </si>
  <si>
    <t>Brown County, Kansas</t>
  </si>
  <si>
    <t>Butler County, Kansas</t>
  </si>
  <si>
    <t>Chase County, Kansas</t>
  </si>
  <si>
    <t>Chautauqua County, Kansas</t>
  </si>
  <si>
    <t>Cherokee County, Kansas</t>
  </si>
  <si>
    <t>Cheyenne County, Kansas</t>
  </si>
  <si>
    <t>Clark County, Kansas</t>
  </si>
  <si>
    <t>Clay County, Kansas</t>
  </si>
  <si>
    <t>Cloud County, Kansas</t>
  </si>
  <si>
    <t>Coffey County, Kansas</t>
  </si>
  <si>
    <t>Comanche County, Kansas</t>
  </si>
  <si>
    <t>Cowley County, Kansas</t>
  </si>
  <si>
    <t>Crawford County, Kansas</t>
  </si>
  <si>
    <t>Decatur County, Kansas</t>
  </si>
  <si>
    <t>Dickinson County, Kansas</t>
  </si>
  <si>
    <t>Doniphan County, Kansas</t>
  </si>
  <si>
    <t>Douglas County, Kansas</t>
  </si>
  <si>
    <t>Edwards County, Kansas</t>
  </si>
  <si>
    <t>Elk County, Kansas</t>
  </si>
  <si>
    <t>Ellis County, Kansas</t>
  </si>
  <si>
    <t>Ellsworth County, Kansas</t>
  </si>
  <si>
    <t>Finney County, Kansas</t>
  </si>
  <si>
    <t>Ford County, Kansas</t>
  </si>
  <si>
    <t>Franklin County, Kansas</t>
  </si>
  <si>
    <t>Geary County, Kansas</t>
  </si>
  <si>
    <t>Gove County, Kansas</t>
  </si>
  <si>
    <t>Graham County, Kansas</t>
  </si>
  <si>
    <t>Grant County, Kansas</t>
  </si>
  <si>
    <t>Gray County, Kansas</t>
  </si>
  <si>
    <t>Greeley County, Kansas</t>
  </si>
  <si>
    <t>Greenwood County, Kansas</t>
  </si>
  <si>
    <t>Hamilton County, Kansas</t>
  </si>
  <si>
    <t>Harper County, Kansas</t>
  </si>
  <si>
    <t>Harvey County, Kansas</t>
  </si>
  <si>
    <t>Haskell County, Kansas</t>
  </si>
  <si>
    <t>Hodgeman County, Kansas</t>
  </si>
  <si>
    <t>Jackson County, Kansas</t>
  </si>
  <si>
    <t>Jefferson County, Kansas</t>
  </si>
  <si>
    <t>Jewell County, Kansas</t>
  </si>
  <si>
    <t>Johnson County, Kansas</t>
  </si>
  <si>
    <t>Kearny County, Kansas</t>
  </si>
  <si>
    <t>Kingman County, Kansas</t>
  </si>
  <si>
    <t>Kiowa County, Kansas</t>
  </si>
  <si>
    <t>Labette County, Kansas</t>
  </si>
  <si>
    <t>Lane County, Kansas</t>
  </si>
  <si>
    <t>Leavenworth County, Kansas</t>
  </si>
  <si>
    <t>Lincoln County, Kansas</t>
  </si>
  <si>
    <t>Linn County, Kansas</t>
  </si>
  <si>
    <t>Logan County, Kansas</t>
  </si>
  <si>
    <t>Lyon County, Kansas</t>
  </si>
  <si>
    <t>McPherson County, Kansas</t>
  </si>
  <si>
    <t>Marion County, Kansas</t>
  </si>
  <si>
    <t>Marshall County, Kansas</t>
  </si>
  <si>
    <t>Meade County, Kansas</t>
  </si>
  <si>
    <t>Miami County, Kansas</t>
  </si>
  <si>
    <t>Mitchell County, Kansas</t>
  </si>
  <si>
    <t>Montgomery County, Kansas</t>
  </si>
  <si>
    <t>Morris County, Kansas</t>
  </si>
  <si>
    <t>Morton County, Kansas</t>
  </si>
  <si>
    <t>Nemaha County, Kansas</t>
  </si>
  <si>
    <t>Neosho County, Kansas</t>
  </si>
  <si>
    <t>Ness County, Kansas</t>
  </si>
  <si>
    <t>Norton County, Kansas</t>
  </si>
  <si>
    <t>Osage County, Kansas</t>
  </si>
  <si>
    <t>Osborne County, Kansas</t>
  </si>
  <si>
    <t>Ottawa County, Kansas</t>
  </si>
  <si>
    <t>Pawnee County, Kansas</t>
  </si>
  <si>
    <t>Phillips County, Kansas</t>
  </si>
  <si>
    <t>Pottawatomie County, Kansas</t>
  </si>
  <si>
    <t>Pratt County, Kansas</t>
  </si>
  <si>
    <t>Rawlins County, Kansas</t>
  </si>
  <si>
    <t>Reno County, Kansas</t>
  </si>
  <si>
    <t>Republic County, Kansas</t>
  </si>
  <si>
    <t>Rice County, Kansas</t>
  </si>
  <si>
    <t>Riley County, Kansas</t>
  </si>
  <si>
    <t>Rooks County, Kansas</t>
  </si>
  <si>
    <t>Rush County, Kansas</t>
  </si>
  <si>
    <t>Russell County, Kansas</t>
  </si>
  <si>
    <t>Saline County, Kansas</t>
  </si>
  <si>
    <t>Scott County, Kansas</t>
  </si>
  <si>
    <t>Sedgwick County, Kansas</t>
  </si>
  <si>
    <t>Seward County, Kansas</t>
  </si>
  <si>
    <t>Shawnee County, Kansas</t>
  </si>
  <si>
    <t>Sheridan County, Kansas</t>
  </si>
  <si>
    <t>Sherman County, Kansas</t>
  </si>
  <si>
    <t>Smith County, Kansas</t>
  </si>
  <si>
    <t>Stafford County, Kansas</t>
  </si>
  <si>
    <t>Stanton County, Kansas</t>
  </si>
  <si>
    <t>Stevens County, Kansas</t>
  </si>
  <si>
    <t>Sumner County, Kansas</t>
  </si>
  <si>
    <t>Thomas County, Kansas</t>
  </si>
  <si>
    <t>Trego County, Kansas</t>
  </si>
  <si>
    <t>Wabaunsee County, Kansas</t>
  </si>
  <si>
    <t>Wallace County, Kansas</t>
  </si>
  <si>
    <t>Washington County, Kansas</t>
  </si>
  <si>
    <t>Wichita County, Kansas</t>
  </si>
  <si>
    <t>Wilson County, Kansas</t>
  </si>
  <si>
    <t>Woodson County, Kansas</t>
  </si>
  <si>
    <t>Wyandotte County, Kansas</t>
  </si>
  <si>
    <t>Adair County, Missouri</t>
  </si>
  <si>
    <t>Andrew County, Missouri</t>
  </si>
  <si>
    <t>Atchison County, Missouri</t>
  </si>
  <si>
    <t>Audrain County, Missouri</t>
  </si>
  <si>
    <t>Barry County, Missouri</t>
  </si>
  <si>
    <t>Barton County, Missouri</t>
  </si>
  <si>
    <t>Bates County, Missouri</t>
  </si>
  <si>
    <t>Benton County, Missouri</t>
  </si>
  <si>
    <t>Bollinger County, Missouri</t>
  </si>
  <si>
    <t>Boone County, Missouri</t>
  </si>
  <si>
    <t>Buchanan County, Missouri</t>
  </si>
  <si>
    <t>Butler County, Missouri</t>
  </si>
  <si>
    <t>Caldwell County, Missouri</t>
  </si>
  <si>
    <t>Callaway County, Missouri</t>
  </si>
  <si>
    <t>Camden County, Missouri</t>
  </si>
  <si>
    <t>Cape Girardeau County, Missouri</t>
  </si>
  <si>
    <t>Carroll County, Missouri</t>
  </si>
  <si>
    <t>Carter County, Missouri</t>
  </si>
  <si>
    <t>Cass County, Missouri</t>
  </si>
  <si>
    <t>Cedar County, Missouri</t>
  </si>
  <si>
    <t>Chariton County, Missouri</t>
  </si>
  <si>
    <t>Christian County, Missouri</t>
  </si>
  <si>
    <t>Clark County, Missouri</t>
  </si>
  <si>
    <t>Clay County, Missouri</t>
  </si>
  <si>
    <t>Clinton County, Missouri</t>
  </si>
  <si>
    <t>Cole County, Missouri</t>
  </si>
  <si>
    <t>Cooper County, Missouri</t>
  </si>
  <si>
    <t>Crawford County, Missouri</t>
  </si>
  <si>
    <t>Sullivan part-Sullivan city part of Crawford County County, Missouri</t>
  </si>
  <si>
    <t>Dade County, Missouri</t>
  </si>
  <si>
    <t>Dallas County, Missouri</t>
  </si>
  <si>
    <t>Daviess County, Missouri</t>
  </si>
  <si>
    <t>DeKalb County, Missouri</t>
  </si>
  <si>
    <t>Dent County, Missouri</t>
  </si>
  <si>
    <t>Douglas County, Missouri</t>
  </si>
  <si>
    <t>Dunklin County, Missouri</t>
  </si>
  <si>
    <t>Franklin County, Missouri</t>
  </si>
  <si>
    <t>Gasconade County, Missouri</t>
  </si>
  <si>
    <t>Gentry County, Missouri</t>
  </si>
  <si>
    <t>Greene County, Missouri</t>
  </si>
  <si>
    <t>Grundy County, Missouri</t>
  </si>
  <si>
    <t>Harrison County, Missouri</t>
  </si>
  <si>
    <t>Henry County, Missouri</t>
  </si>
  <si>
    <t>Hickory County, Missouri</t>
  </si>
  <si>
    <t>Holt County, Missouri</t>
  </si>
  <si>
    <t>Howard County, Missouri</t>
  </si>
  <si>
    <t>Howell County, Missouri</t>
  </si>
  <si>
    <t>Iron County, Missouri</t>
  </si>
  <si>
    <t>Jackson County, Missouri</t>
  </si>
  <si>
    <t>Jasper County, Missouri</t>
  </si>
  <si>
    <t>Jefferson County, Missouri</t>
  </si>
  <si>
    <t>Johnson County, Missouri</t>
  </si>
  <si>
    <t>Knox County, Missouri</t>
  </si>
  <si>
    <t>Laclede County, Missouri</t>
  </si>
  <si>
    <t>Lafayette County, Missouri</t>
  </si>
  <si>
    <t>Lawrence County, Missouri</t>
  </si>
  <si>
    <t>Lewis County, Missouri</t>
  </si>
  <si>
    <t>Lincoln County, Missouri</t>
  </si>
  <si>
    <t>Linn County, Missouri</t>
  </si>
  <si>
    <t>Livingston County, Missouri</t>
  </si>
  <si>
    <t>McDonald County, Missouri</t>
  </si>
  <si>
    <t>Macon County, Missouri</t>
  </si>
  <si>
    <t>Madison County, Missouri</t>
  </si>
  <si>
    <t>Maries County, Missouri</t>
  </si>
  <si>
    <t>Marion County, Missouri</t>
  </si>
  <si>
    <t>Mercer County, Missouri</t>
  </si>
  <si>
    <t>Miller County, Missouri</t>
  </si>
  <si>
    <t>Mississippi County, Missouri</t>
  </si>
  <si>
    <t>Moniteau County, Missouri</t>
  </si>
  <si>
    <t>Monroe County, Missouri</t>
  </si>
  <si>
    <t>Montgomery County, Missouri</t>
  </si>
  <si>
    <t>Morgan County, Missouri</t>
  </si>
  <si>
    <t>New Madrid County, Missouri</t>
  </si>
  <si>
    <t>Newton County, Missouri</t>
  </si>
  <si>
    <t>Nodaway County, Missouri</t>
  </si>
  <si>
    <t>Oregon County, Missouri</t>
  </si>
  <si>
    <t>Osage County, Missouri</t>
  </si>
  <si>
    <t>Ozark County, Missouri</t>
  </si>
  <si>
    <t>Pemiscot County, Missouri</t>
  </si>
  <si>
    <t>Perry County, Missouri</t>
  </si>
  <si>
    <t>Pettis County, Missouri</t>
  </si>
  <si>
    <t>Phelps County, Missouri</t>
  </si>
  <si>
    <t>Pike County, Missouri</t>
  </si>
  <si>
    <t>Platte County, Missouri</t>
  </si>
  <si>
    <t>Polk County, Missouri</t>
  </si>
  <si>
    <t>Pulaski County, Missouri</t>
  </si>
  <si>
    <t>Putnam County, Missouri</t>
  </si>
  <si>
    <t>Ralls County, Missouri</t>
  </si>
  <si>
    <t>Randolph County, Missouri</t>
  </si>
  <si>
    <t>Ray County, Missouri</t>
  </si>
  <si>
    <t>Reynolds County, Missouri</t>
  </si>
  <si>
    <t>Ripley County, Missouri</t>
  </si>
  <si>
    <t>St. Charles County, Missouri</t>
  </si>
  <si>
    <t>St. Clair County, Missouri</t>
  </si>
  <si>
    <t>Ste. Genevieve County, Missouri</t>
  </si>
  <si>
    <t>St. Francois County, Missouri</t>
  </si>
  <si>
    <t>St. Louis County, Missouri</t>
  </si>
  <si>
    <t>Saline County, Missouri</t>
  </si>
  <si>
    <t>Schuyler County, Missouri</t>
  </si>
  <si>
    <t>Scotland County, Missouri</t>
  </si>
  <si>
    <t>Scott County, Missouri</t>
  </si>
  <si>
    <t>Shannon County, Missouri</t>
  </si>
  <si>
    <t>Shelby County, Missouri</t>
  </si>
  <si>
    <t>Stoddard County, Missouri</t>
  </si>
  <si>
    <t>Stone County, Missouri</t>
  </si>
  <si>
    <t>Sullivan County, Missouri</t>
  </si>
  <si>
    <t>Taney County, Missouri</t>
  </si>
  <si>
    <t>Texas County, Missouri</t>
  </si>
  <si>
    <t>Vernon County, Missouri</t>
  </si>
  <si>
    <t>Warren County, Missouri</t>
  </si>
  <si>
    <t>Washington County, Missouri</t>
  </si>
  <si>
    <t>Wayne County, Missouri</t>
  </si>
  <si>
    <t>Webster County, Missouri</t>
  </si>
  <si>
    <t>Worth County, Missouri</t>
  </si>
  <si>
    <t>Wright County, Missouri</t>
  </si>
  <si>
    <t>St. Louis city County, Missouri</t>
  </si>
  <si>
    <t>Adams County, Nebraska</t>
  </si>
  <si>
    <t>Antelope County, Nebraska</t>
  </si>
  <si>
    <t>Arthur County, Nebraska</t>
  </si>
  <si>
    <t>Banner County, Nebraska</t>
  </si>
  <si>
    <t>Blaine County, Nebraska</t>
  </si>
  <si>
    <t>Boone County, Nebraska</t>
  </si>
  <si>
    <t>Box Butte County, Nebraska</t>
  </si>
  <si>
    <t>Boyd County, Nebraska</t>
  </si>
  <si>
    <t>Brown County, Nebraska</t>
  </si>
  <si>
    <t>Buffalo County, Nebraska</t>
  </si>
  <si>
    <t>Burt County, Nebraska</t>
  </si>
  <si>
    <t>Butler County, Nebraska</t>
  </si>
  <si>
    <t>Cass County, Nebraska</t>
  </si>
  <si>
    <t>Cedar County, Nebraska</t>
  </si>
  <si>
    <t>Chase County, Nebraska</t>
  </si>
  <si>
    <t>Cherry County, Nebraska</t>
  </si>
  <si>
    <t>Cheyenne County, Nebraska</t>
  </si>
  <si>
    <t>Clay County, Nebraska</t>
  </si>
  <si>
    <t>Colfax County, Nebraska</t>
  </si>
  <si>
    <t>Cuming County, Nebraska</t>
  </si>
  <si>
    <t>Custer County, Nebraska</t>
  </si>
  <si>
    <t>Dakota County, Nebraska</t>
  </si>
  <si>
    <t>Dawes County, Nebraska</t>
  </si>
  <si>
    <t>Dawson County, Nebraska</t>
  </si>
  <si>
    <t>Deuel County, Nebraska</t>
  </si>
  <si>
    <t>Dixon County, Nebraska</t>
  </si>
  <si>
    <t>Dodge County, Nebraska</t>
  </si>
  <si>
    <t>Douglas County, Nebraska</t>
  </si>
  <si>
    <t>Dundy County, Nebraska</t>
  </si>
  <si>
    <t>Fillmore County, Nebraska</t>
  </si>
  <si>
    <t>Franklin County, Nebraska</t>
  </si>
  <si>
    <t>Frontier County, Nebraska</t>
  </si>
  <si>
    <t>Furnas County, Nebraska</t>
  </si>
  <si>
    <t>Gage County, Nebraska</t>
  </si>
  <si>
    <t>Garden County, Nebraska</t>
  </si>
  <si>
    <t>Garfield County, Nebraska</t>
  </si>
  <si>
    <t>Gosper County, Nebraska</t>
  </si>
  <si>
    <t>Grant County, Nebraska</t>
  </si>
  <si>
    <t>Greeley County, Nebraska</t>
  </si>
  <si>
    <t>Hall County, Nebraska</t>
  </si>
  <si>
    <t>Hamilton County, Nebraska</t>
  </si>
  <si>
    <t>Harlan County, Nebraska</t>
  </si>
  <si>
    <t>Hayes County, Nebraska</t>
  </si>
  <si>
    <t>Hitchcock County, Nebraska</t>
  </si>
  <si>
    <t>Holt County, Nebraska</t>
  </si>
  <si>
    <t>Hooker County, Nebraska</t>
  </si>
  <si>
    <t>Howard County, Nebraska</t>
  </si>
  <si>
    <t>Jefferson County, Nebraska</t>
  </si>
  <si>
    <t>Johnson County, Nebraska</t>
  </si>
  <si>
    <t>Kearney County, Nebraska</t>
  </si>
  <si>
    <t>Keith County, Nebraska</t>
  </si>
  <si>
    <t>Keya Paha County, Nebraska</t>
  </si>
  <si>
    <t>Kimball County, Nebraska</t>
  </si>
  <si>
    <t>Knox County, Nebraska</t>
  </si>
  <si>
    <t>Lancaster County, Nebraska</t>
  </si>
  <si>
    <t>Lincoln County, Nebraska</t>
  </si>
  <si>
    <t>Logan County, Nebraska</t>
  </si>
  <si>
    <t>Loup County, Nebraska</t>
  </si>
  <si>
    <t>McPherson County, Nebraska</t>
  </si>
  <si>
    <t>Madison County, Nebraska</t>
  </si>
  <si>
    <t>Merrick County, Nebraska</t>
  </si>
  <si>
    <t>Morrill County, Nebraska</t>
  </si>
  <si>
    <t>Nance County, Nebraska</t>
  </si>
  <si>
    <t>Nemaha County, Nebraska</t>
  </si>
  <si>
    <t>Nuckolls County, Nebraska</t>
  </si>
  <si>
    <t>Otoe County, Nebraska</t>
  </si>
  <si>
    <t>Pawnee County, Nebraska</t>
  </si>
  <si>
    <t>Perkins County, Nebraska</t>
  </si>
  <si>
    <t>Phelps County, Nebraska</t>
  </si>
  <si>
    <t>Pierce County, Nebraska</t>
  </si>
  <si>
    <t>Platte County, Nebraska</t>
  </si>
  <si>
    <t>Polk County, Nebraska</t>
  </si>
  <si>
    <t>Red Willow County, Nebraska</t>
  </si>
  <si>
    <t>Richardson County, Nebraska</t>
  </si>
  <si>
    <t>Rock County, Nebraska</t>
  </si>
  <si>
    <t>Saline County, Nebraska</t>
  </si>
  <si>
    <t>Sarpy County, Nebraska</t>
  </si>
  <si>
    <t>Saunders County, Nebraska</t>
  </si>
  <si>
    <t>Scotts Bluff County, Nebraska</t>
  </si>
  <si>
    <t>Seward County, Nebraska</t>
  </si>
  <si>
    <t>Sheridan County, Nebraska</t>
  </si>
  <si>
    <t>Sherman County, Nebraska</t>
  </si>
  <si>
    <t>Sioux County, Nebraska</t>
  </si>
  <si>
    <t>Stanton County, Nebraska</t>
  </si>
  <si>
    <t>Thayer County, Nebraska</t>
  </si>
  <si>
    <t>Thomas County, Nebraska</t>
  </si>
  <si>
    <t>Thurston County, Nebraska</t>
  </si>
  <si>
    <t>Valley County, Nebraska</t>
  </si>
  <si>
    <t>Washington County, Nebraska</t>
  </si>
  <si>
    <t>Wayne County, Nebraska</t>
  </si>
  <si>
    <t>Webster County, Nebraska</t>
  </si>
  <si>
    <t>Wheeler County, Nebraska</t>
  </si>
  <si>
    <t>York County, Nebraska</t>
  </si>
  <si>
    <t>Adair County, Oklahoma</t>
  </si>
  <si>
    <t>Alfalfa County, Oklahoma</t>
  </si>
  <si>
    <t>Atoka County, Oklahoma</t>
  </si>
  <si>
    <t>Beaver County, Oklahoma</t>
  </si>
  <si>
    <t>Beckham County, Oklahoma</t>
  </si>
  <si>
    <t>Blaine County, Oklahoma</t>
  </si>
  <si>
    <t>Bryan County, Oklahoma</t>
  </si>
  <si>
    <t>Caddo County, Oklahoma</t>
  </si>
  <si>
    <t>Canadian County, Oklahoma</t>
  </si>
  <si>
    <t>Carter County, Oklahoma</t>
  </si>
  <si>
    <t>Cherokee County, Oklahoma</t>
  </si>
  <si>
    <t>Choctaw County, Oklahoma</t>
  </si>
  <si>
    <t>Cimarron County, Oklahoma</t>
  </si>
  <si>
    <t>Cleveland County, Oklahoma</t>
  </si>
  <si>
    <t>Coal County, Oklahoma</t>
  </si>
  <si>
    <t>Comanche County, Oklahoma</t>
  </si>
  <si>
    <t>Cotton County, Oklahoma</t>
  </si>
  <si>
    <t>Craig County, Oklahoma</t>
  </si>
  <si>
    <t>Creek County, Oklahoma</t>
  </si>
  <si>
    <t>Custer County, Oklahoma</t>
  </si>
  <si>
    <t>Delaware County, Oklahoma</t>
  </si>
  <si>
    <t>Dewey County, Oklahoma</t>
  </si>
  <si>
    <t>Ellis County, Oklahoma</t>
  </si>
  <si>
    <t>Garfield County, Oklahoma</t>
  </si>
  <si>
    <t>Garvin County, Oklahoma</t>
  </si>
  <si>
    <t>Grady County, Oklahoma</t>
  </si>
  <si>
    <t>Grant County, Oklahoma</t>
  </si>
  <si>
    <t>Greer County, Oklahoma</t>
  </si>
  <si>
    <t>Harmon County, Oklahoma</t>
  </si>
  <si>
    <t>Harper County, Oklahoma</t>
  </si>
  <si>
    <t>Haskell County, Oklahoma</t>
  </si>
  <si>
    <t>Hughes County, Oklahoma</t>
  </si>
  <si>
    <t>Jackson County, Oklahoma</t>
  </si>
  <si>
    <t>Jefferson County, Oklahoma</t>
  </si>
  <si>
    <t>Johnston County, Oklahoma</t>
  </si>
  <si>
    <t>Kay County, Oklahoma</t>
  </si>
  <si>
    <t>Kingfisher County, Oklahoma</t>
  </si>
  <si>
    <t>Kiowa County, Oklahoma</t>
  </si>
  <si>
    <t>Latimer County, Oklahoma</t>
  </si>
  <si>
    <t>Le Flore County, Oklahoma</t>
  </si>
  <si>
    <t>Lincoln County, Oklahoma</t>
  </si>
  <si>
    <t>Logan County, Oklahoma</t>
  </si>
  <si>
    <t>Love County, Oklahoma</t>
  </si>
  <si>
    <t>McClain County, Oklahoma</t>
  </si>
  <si>
    <t>McCurtain County, Oklahoma</t>
  </si>
  <si>
    <t>McIntosh County, Oklahoma</t>
  </si>
  <si>
    <t>Major County, Oklahoma</t>
  </si>
  <si>
    <t>Marshall County, Oklahoma</t>
  </si>
  <si>
    <t>Mayes County, Oklahoma</t>
  </si>
  <si>
    <t>Murray County, Oklahoma</t>
  </si>
  <si>
    <t>Muskogee County, Oklahoma</t>
  </si>
  <si>
    <t>Noble County, Oklahoma</t>
  </si>
  <si>
    <t>Nowata County, Oklahoma</t>
  </si>
  <si>
    <t>Okfuskee County, Oklahoma</t>
  </si>
  <si>
    <t>Oklahoma County, Oklahoma</t>
  </si>
  <si>
    <t>Okmulgee County, Oklahoma</t>
  </si>
  <si>
    <t>Osage County, Oklahoma</t>
  </si>
  <si>
    <t>Ottawa County, Oklahoma</t>
  </si>
  <si>
    <t>Pawnee County, Oklahoma</t>
  </si>
  <si>
    <t>Payne County, Oklahoma</t>
  </si>
  <si>
    <t>Pittsburg County, Oklahoma</t>
  </si>
  <si>
    <t>Pontotoc County, Oklahoma</t>
  </si>
  <si>
    <t>Pottawatomie County, Oklahoma</t>
  </si>
  <si>
    <t>Pushmataha County, Oklahoma</t>
  </si>
  <si>
    <t>Roger Mills County, Oklahoma</t>
  </si>
  <si>
    <t>Rogers County, Oklahoma</t>
  </si>
  <si>
    <t>Seminole County, Oklahoma</t>
  </si>
  <si>
    <t>Sequoyah County, Oklahoma</t>
  </si>
  <si>
    <t>Stephens County, Oklahoma</t>
  </si>
  <si>
    <t>Texas County, Oklahoma</t>
  </si>
  <si>
    <t>Tillman County, Oklahoma</t>
  </si>
  <si>
    <t>Tulsa County, Oklahoma</t>
  </si>
  <si>
    <t>Wagoner County, Oklahoma</t>
  </si>
  <si>
    <t>Washington County, Oklahoma</t>
  </si>
  <si>
    <t>Washita County, Oklahoma</t>
  </si>
  <si>
    <t>Woods County, Oklahoma</t>
  </si>
  <si>
    <t>Woodward County, Oklahoma</t>
  </si>
  <si>
    <t>Added state name to county name and changed County_State range to different column.</t>
  </si>
  <si>
    <t>Corrected formula to bring self-employment income to HH Summary. (was previously linked to Employer #2)</t>
  </si>
  <si>
    <t>Expanded Nebraska name range to include York County.</t>
  </si>
  <si>
    <t>No Update</t>
  </si>
  <si>
    <t>Changed revision date to match other workbooks. Makes it easier for sponsors and staff to ensure they are using the current version.</t>
  </si>
  <si>
    <t>Cell G10. Added formula, so 2019 enrollment dates would look to 2018 income limits. Updated effective date(s).</t>
  </si>
  <si>
    <t>Added 2019 income limits.</t>
  </si>
  <si>
    <t>Has a tax return been filed for the self-employment income for last year?</t>
  </si>
  <si>
    <t xml:space="preserve">Other Income - 2 </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</si>
  <si>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</si>
  <si>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</si>
  <si>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</si>
  <si>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B92, B91, B85.</t>
  </si>
  <si>
    <t>Cell B93. Added formula to annualize income based on data entry in cells B91 and B92.</t>
  </si>
  <si>
    <t>Added 2020 Income Limits</t>
  </si>
  <si>
    <t>Cell J7. Added formula to select 2020 income limits beginning February 3, 2020. January 1 - February 2, 2020, use 2019 income limits.</t>
  </si>
  <si>
    <t>Celll B50 - Added data validation - not allow entry of date prior to 1/1/2019.</t>
  </si>
  <si>
    <t>Cell A50. Wording change in formula.</t>
  </si>
  <si>
    <t>Updated income limits tab with 2020 MRB and HUD income limits.</t>
  </si>
  <si>
    <t>Updated income limits tab with 2020 USDA Income Limits.</t>
  </si>
  <si>
    <t>1-4</t>
  </si>
  <si>
    <t>5-8</t>
  </si>
  <si>
    <t>USDA Limits</t>
  </si>
  <si>
    <t>Changed 2021 Income Limits data to include the 50% and 80% USDA Income Limits.</t>
  </si>
  <si>
    <t>x1</t>
  </si>
  <si>
    <t>y1</t>
  </si>
  <si>
    <t>x2</t>
  </si>
  <si>
    <t>y2</t>
  </si>
  <si>
    <t>Download tab</t>
  </si>
  <si>
    <t>Houshold Summary</t>
  </si>
  <si>
    <t xml:space="preserve">Changed the AMI% to four decimal points. </t>
  </si>
  <si>
    <t xml:space="preserve">Corrected AMI formula (Cell C11) to account for changes in the 2020 USDA Income Data. </t>
  </si>
  <si>
    <t>Added formulas in cells O7 through O11 to pull in USDA Income 30, 50, 60, 70 and 80% values from Income Limits tab based on County and Household Size.</t>
  </si>
  <si>
    <t xml:space="preserve">Added two rows for future use in AHP/HSP Online. </t>
  </si>
  <si>
    <t>County &amp; State Name</t>
  </si>
  <si>
    <t>Effective Dates</t>
  </si>
  <si>
    <t>Year</t>
  </si>
  <si>
    <t>Deleted columns that are not referenced or utilized.</t>
  </si>
  <si>
    <t>Updated formulas in cells G10, O8, and O11 to have INDIRECT references for income limits and to reference only the first county/state column in the Income Limits tab.</t>
  </si>
  <si>
    <t>Deleted the Name Manager cell names for the effective dates cells and formatted the effective dates as a table.</t>
  </si>
  <si>
    <t>Updated formula in Cell J7 to reference the effective dates table.</t>
  </si>
  <si>
    <t>Income Limits Template</t>
  </si>
  <si>
    <t>Created this tab to contain the template for USDA income limits.</t>
  </si>
  <si>
    <t>Deleted the 2019 Income Limits and added in the 2021 USDA Income Limits</t>
  </si>
  <si>
    <t>householdIncome.actualAMI</t>
  </si>
  <si>
    <t>Updated the name of cells A79 and A80</t>
  </si>
  <si>
    <t>Updated the formulas in rows A79 and A80</t>
  </si>
  <si>
    <t>householdIncome.aMIBucket</t>
  </si>
  <si>
    <t>Showing less than 50% AMI in the blank template because the template has $0 income)</t>
  </si>
  <si>
    <t>Deleted the 2020_1 Income Limits and added in the 2022 USDA Income Limits</t>
  </si>
  <si>
    <t>Name Manager</t>
  </si>
  <si>
    <t xml:space="preserve">Added 2022_1 Income Limits </t>
  </si>
  <si>
    <t>Updated effective dates for 2022 Income limts</t>
  </si>
  <si>
    <t>Updated the Effective Date for the 2022 Income Limits to 8/1/22</t>
  </si>
  <si>
    <t>2023_1</t>
  </si>
  <si>
    <t>Deleted the 2020_2 Income Limits and added in the 2023 USDA Income Limits</t>
  </si>
  <si>
    <t xml:space="preserve">Added 2023_1 Income Limits </t>
  </si>
  <si>
    <t>Updated effective dates for 2023 Income limts (M10 and I2)</t>
  </si>
  <si>
    <t>SECTION 3: FRONT RATIO (DPA ONLY)</t>
  </si>
  <si>
    <t>Down Payment Assistance Projects Only.
Complete information below.</t>
  </si>
  <si>
    <t>SECTION 1:  WAGE/SALARY INCOME</t>
  </si>
  <si>
    <t>Please fill out the YTD Earnings, Base Wages, AND YTD Other sections below:</t>
  </si>
  <si>
    <t>Employer Verbal Verifications (if needed):</t>
  </si>
  <si>
    <t>Employer Contact Full Name:</t>
  </si>
  <si>
    <t>Employer Contact Title:</t>
  </si>
  <si>
    <t>Summary of Verification:</t>
  </si>
  <si>
    <t>Notes:</t>
  </si>
  <si>
    <t>CALCULATIONS</t>
  </si>
  <si>
    <t xml:space="preserve">Highest Calculated Income (Employer #1):   </t>
  </si>
  <si>
    <t xml:space="preserve">Highest Calculated Income (Employer #2):   </t>
  </si>
  <si>
    <t>SECTION 2:  SEASONAL INCOME</t>
  </si>
  <si>
    <t>**Seasonal Income: A job that does not require the employee to work year-round. This does not include part-time, year-round employment.**</t>
  </si>
  <si>
    <t>See notes to the right for information on filling out the sections below:</t>
  </si>
  <si>
    <t xml:space="preserve">Highest Calculated Income:   </t>
  </si>
  <si>
    <t>TOTAL SEASONAL INCOME:</t>
  </si>
  <si>
    <t>SECTION 3:  SELF-EMPLOYMENT/RENTAL INCOME</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</si>
  <si>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</si>
  <si>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</si>
  <si>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SECTION 4:  OTHER INCOME</t>
  </si>
  <si>
    <r>
      <t xml:space="preserve">Amount Received: </t>
    </r>
    <r>
      <rPr>
        <sz val="9"/>
        <rFont val="Calibri"/>
        <family val="2"/>
        <scheme val="minor"/>
      </rPr>
      <t>Use this section for amounts received periodically (such as bonuses that are paid once per year). Enter the periodic amount received.</t>
    </r>
  </si>
  <si>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</si>
  <si>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t>Payment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</si>
  <si>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</si>
  <si>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t>Total Annual Amount:</t>
  </si>
  <si>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</si>
  <si>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 Weeks Will Work This Year:</t>
  </si>
  <si>
    <t>Weeks Worked Year-to-Date:</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</si>
  <si>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</si>
  <si>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</si>
  <si>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Seasonal Income was removed from the "Other Income" section and was moved to it's own section (Section 2). The formatting was arranged to match the overall format of Section 1, but includes the required data entry specific to seasonal income.</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</si>
  <si>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</si>
  <si>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</si>
  <si>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</si>
  <si>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Updated Section 3 information to appear permanently instead of conditionally based on the answer to the type of project selected. Notes were added to indicate only OO DPA project should fill out the section.</t>
  </si>
  <si>
    <t>Updated Revision Date to February 2024.</t>
  </si>
  <si>
    <t>Updated formulas in Section 2 to reference the updated cell locations on the Household Member tabs.</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</si>
  <si>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</si>
  <si>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Principal + Interest</t>
  </si>
  <si>
    <t>The "Total Base Wages + Other" calculations in cells F29 &amp; F56 were updated so the formula calculates without a YTD Start Date entered.</t>
  </si>
  <si>
    <t>Full Workbook</t>
  </si>
  <si>
    <t>The workbook was locked from structure editing so users cannot remove, rename, or move workbook tabs.</t>
  </si>
  <si>
    <t>2024_1</t>
  </si>
  <si>
    <t>Deleted the 2021_1 Income Limits and added in the 2024 USDA Income Limits</t>
  </si>
  <si>
    <t xml:space="preserve">Added 2024_1 Income Limits </t>
  </si>
  <si>
    <t>Updated effective dates for 2024 Income limts (M10 and I2)</t>
  </si>
  <si>
    <t>Updated discrepancy message for Wage Earning and Seasonal Income to only appear for discrepancies that are greater than or equal to the higher of 7% or $3,000.</t>
  </si>
  <si>
    <t>2025_1</t>
  </si>
  <si>
    <t>Deleted the 2021_2 Income Limits and added in the 2025 USDA Income Limits</t>
  </si>
  <si>
    <t xml:space="preserve">Added 2025_1 Income Limits </t>
  </si>
  <si>
    <t>Updated effective dates for 2025 Income limits</t>
  </si>
  <si>
    <t>Seasonal Employer #1:</t>
  </si>
  <si>
    <t>Seasonal Employer #2:</t>
  </si>
  <si>
    <t>Self-Employment/Rental Income #1</t>
  </si>
  <si>
    <t>Self-Employment/Rental Income #2</t>
  </si>
  <si>
    <t>Self-Employment/Rental Income #3</t>
  </si>
  <si>
    <t>Added one additional seasonal income section, and two additional self-employment sections. Updated formulas for the totals from each of these sections accordingly.</t>
  </si>
  <si>
    <t>Updated the Gross Annual Income Summary formulas to point to the updated total income cells on each household member tab.</t>
  </si>
  <si>
    <t>2026_1</t>
  </si>
  <si>
    <t>Deleted the 2022_1 Income Limits and added in the 2026 USDA Income Limits</t>
  </si>
  <si>
    <t xml:space="preserve">Added 2026_1 Income Limits </t>
  </si>
  <si>
    <t>Updated effective dates for 2026 Income limits</t>
  </si>
  <si>
    <r>
      <t xml:space="preserve">Affordable Housing Program | </t>
    </r>
    <r>
      <rPr>
        <b/>
        <sz val="11"/>
        <color rgb="FFFF0000"/>
        <rFont val="Calibri"/>
        <family val="2"/>
        <scheme val="minor"/>
      </rPr>
      <t>Effective October 2026</t>
    </r>
    <r>
      <rPr>
        <b/>
        <sz val="26"/>
        <color rgb="FF003359"/>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</si>
</sst>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yy;@"/>
    <numFmt numFmtId="165" formatCode="&quot;$&quot;#,##0.00"/>
    <numFmt numFmtId="166" formatCode=";;;"/>
    <numFmt numFmtId="167" formatCode="&quot;$&quot;#,##0"/>
    <numFmt numFmtId="168" formatCode="_([$$-409]* #,##0.00_);_([$$-409]* \(#,##0.00\);_([$$-409]* &quot;-&quot;??_);_(@_)"/>
    <numFmt numFmtId="169" formatCode="mm/dd/yy;@"/>
    <numFmt numFmtId="170" formatCode="0.0"/>
    <numFmt numFmtId="171" formatCode="m/d/yy;@"/>
    <numFmt numFmtId="172" formatCode="[$-F800]dddd\,\ mmmm\ dd\,\ yyyy"/>
    <numFmt numFmtId="173" formatCode="0.0000%"/>
    <numFmt numFmtId="174" formatCode="0.0000"/>
  </numFmts>
  <fonts count="84"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b/>
      <sz val="9"/>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sz val="12"/>
      <color theme="1"/>
      <name val="Calibri"/>
      <family val="2"/>
      <scheme val="minor"/>
    </font>
    <font>
      <b/>
      <sz val="12"/>
      <color theme="1"/>
      <name val="Times New Roman"/>
      <family val="2"/>
    </font>
    <font>
      <b/>
      <sz val="10"/>
      <color indexed="8"/>
      <name val="Calibri"/>
      <family val="2"/>
      <scheme val="minor"/>
    </font>
    <font>
      <sz val="10"/>
      <color theme="1"/>
      <name val="Calibri"/>
      <family val="2"/>
      <scheme val="minor"/>
    </font>
    <font>
      <b/>
      <sz val="26"/>
      <color rgb="FF003359"/>
      <name val="Calibri"/>
      <family val="2"/>
      <scheme val="minor"/>
    </font>
    <font>
      <b/>
      <sz val="10"/>
      <color indexed="62"/>
      <name val="Calibri"/>
      <family val="2"/>
      <scheme val="minor"/>
    </font>
    <font>
      <sz val="12"/>
      <color theme="1"/>
      <name val="Times New Roman"/>
      <family val="2"/>
    </font>
    <font>
      <b/>
      <sz val="10"/>
      <color theme="1"/>
      <name val="Calibri"/>
      <family val="2"/>
      <scheme val="minor"/>
    </font>
    <font>
      <sz val="8.5"/>
      <name val="MS Sans Serif"/>
      <family val="2"/>
    </font>
    <font>
      <sz val="10"/>
      <name val="Calibri"/>
      <family val="2"/>
      <scheme val="minor"/>
    </font>
    <font>
      <b/>
      <sz val="10"/>
      <color rgb="FFFF0000"/>
      <name val="Calibri"/>
      <family val="2"/>
      <scheme val="minor"/>
    </font>
    <font>
      <b/>
      <sz val="20"/>
      <color rgb="FF003359"/>
      <name val="Calibri"/>
      <family val="2"/>
      <scheme val="minor"/>
    </font>
    <font>
      <b/>
      <sz val="12"/>
      <color rgb="FFFF0000"/>
      <name val="Calibri"/>
      <family val="2"/>
      <scheme val="minor"/>
    </font>
    <font>
      <sz val="10"/>
      <color indexed="8"/>
      <name val="Calibri"/>
      <family val="2"/>
      <scheme val="minor"/>
    </font>
    <font>
      <b/>
      <sz val="10"/>
      <color rgb="FF822433"/>
      <name val="Calibri"/>
      <family val="2"/>
      <scheme val="minor"/>
    </font>
    <font>
      <b/>
      <sz val="10"/>
      <color rgb="FF003359"/>
      <name val="Calibri"/>
      <family val="2"/>
      <scheme val="minor"/>
    </font>
    <font>
      <sz val="12"/>
      <name val="Calibri"/>
      <family val="2"/>
      <scheme val="minor"/>
    </font>
    <font>
      <b/>
      <sz val="10"/>
      <name val="Calibri"/>
      <family val="2"/>
      <scheme val="minor"/>
    </font>
    <font>
      <sz val="12"/>
      <color rgb="FFFF0000"/>
      <name val="Calibri"/>
      <family val="2"/>
      <scheme val="minor"/>
    </font>
    <font>
      <b/>
      <sz val="10"/>
      <color theme="0"/>
      <name val="Calibri"/>
      <family val="2"/>
      <scheme val="minor"/>
    </font>
    <font>
      <b/>
      <sz val="11"/>
      <color theme="1"/>
      <name val="Calibri"/>
      <family val="2"/>
      <scheme val="minor"/>
    </font>
    <font>
      <b/>
      <u/>
      <sz val="10"/>
      <color theme="1"/>
      <name val="Calibri"/>
      <family val="2"/>
      <scheme val="minor"/>
    </font>
    <font>
      <b/>
      <u/>
      <sz val="9"/>
      <name val="Calibri"/>
      <family val="2"/>
      <scheme val="minor"/>
    </font>
    <font>
      <sz val="10"/>
      <color rgb="FFFFFFFF"/>
      <name val="Calibri"/>
      <family val="2"/>
      <scheme val="minor"/>
    </font>
    <font>
      <b/>
      <u/>
      <sz val="10"/>
      <name val="Calibri"/>
      <family val="2"/>
      <scheme val="minor"/>
    </font>
    <font>
      <sz val="8"/>
      <name val="Calibri"/>
      <family val="2"/>
      <scheme val="minor"/>
    </font>
  </fonts>
  <fills count="12">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theme="0" tint="-0.499984740745262"/>
        <bgColor indexed="64"/>
      </patternFill>
    </fill>
    <fill>
      <patternFill patternType="solid">
        <fgColor rgb="FFFFFFFF"/>
        <bgColor indexed="64"/>
      </patternFill>
    </fill>
    <fill>
      <patternFill patternType="solid">
        <fgColor theme="0"/>
        <bgColor indexed="64"/>
      </patternFill>
    </fill>
  </fills>
  <borders count="5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right style="thin">
        <color indexed="64"/>
      </right>
      <top/>
      <bottom/>
      <diagonal/>
    </border>
    <border>
      <left style="thin">
        <color indexed="64"/>
      </left>
      <right style="thin">
        <color indexed="64"/>
      </right>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double">
        <color indexed="64"/>
      </top>
      <bottom/>
      <diagonal/>
    </border>
  </borders>
  <cellStyleXfs count="110">
    <xf numFmtId="0" fontId="0" fillId="0" borderId="0"/>
    <xf numFmtId="43" fontId="35" fillId="0" borderId="0" applyFont="0" applyFill="0" applyBorder="0" applyAlignment="0" applyProtection="0"/>
    <xf numFmtId="44" fontId="35" fillId="0" borderId="0" applyFont="0" applyFill="0" applyBorder="0" applyAlignment="0" applyProtection="0"/>
    <xf numFmtId="0" fontId="31" fillId="0" borderId="0"/>
    <xf numFmtId="0" fontId="33" fillId="0" borderId="0"/>
    <xf numFmtId="0" fontId="31" fillId="0" borderId="0"/>
    <xf numFmtId="0" fontId="35" fillId="0" borderId="0"/>
    <xf numFmtId="0" fontId="34" fillId="0" borderId="0"/>
    <xf numFmtId="9" fontId="35" fillId="0" borderId="0" applyFont="0" applyFill="0" applyBorder="0" applyAlignment="0" applyProtection="0"/>
    <xf numFmtId="44" fontId="31" fillId="0" borderId="0" applyFont="0" applyFill="0" applyBorder="0" applyAlignment="0" applyProtection="0"/>
    <xf numFmtId="9" fontId="31" fillId="0" borderId="0" applyFont="0" applyFill="0" applyBorder="0" applyAlignment="0" applyProtection="0"/>
    <xf numFmtId="44" fontId="34" fillId="0" borderId="0" applyFont="0" applyFill="0" applyBorder="0" applyAlignment="0" applyProtection="0"/>
    <xf numFmtId="0" fontId="46" fillId="2" borderId="0" applyNumberFormat="0" applyBorder="0" applyAlignment="0" applyProtection="0"/>
    <xf numFmtId="0" fontId="46" fillId="3" borderId="0" applyNumberFormat="0" applyBorder="0" applyAlignment="0" applyProtection="0"/>
    <xf numFmtId="0" fontId="54" fillId="0" borderId="0" applyNumberFormat="0" applyFill="0" applyBorder="0" applyAlignment="0" applyProtection="0">
      <alignment vertical="top"/>
      <protection locked="0"/>
    </xf>
    <xf numFmtId="0" fontId="31" fillId="0" borderId="0"/>
    <xf numFmtId="0" fontId="29" fillId="0" borderId="0"/>
    <xf numFmtId="38" fontId="56" fillId="0" borderId="0">
      <protection locked="0"/>
    </xf>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28"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44" fontId="31" fillId="0" borderId="0" applyFont="0" applyFill="0" applyBorder="0" applyAlignment="0" applyProtection="0"/>
    <xf numFmtId="0" fontId="28" fillId="0" borderId="0"/>
    <xf numFmtId="0" fontId="28" fillId="0" borderId="0"/>
    <xf numFmtId="0" fontId="31" fillId="0" borderId="0"/>
    <xf numFmtId="0" fontId="31" fillId="0" borderId="0"/>
    <xf numFmtId="0" fontId="31" fillId="0" borderId="0"/>
    <xf numFmtId="0" fontId="28"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28" fillId="0" borderId="0" applyFont="0" applyFill="0" applyBorder="0" applyAlignment="0" applyProtection="0"/>
    <xf numFmtId="0" fontId="27" fillId="0" borderId="0"/>
    <xf numFmtId="9" fontId="34" fillId="0" borderId="0" applyFont="0" applyFill="0" applyBorder="0" applyAlignment="0" applyProtection="0"/>
  </cellStyleXfs>
  <cellXfs count="453">
    <xf numFmtId="0" fontId="0" fillId="0" borderId="0" xfId="0"/>
    <xf numFmtId="44" fontId="36" fillId="0" borderId="0" xfId="11" applyFont="1" applyFill="1" applyProtection="1"/>
    <xf numFmtId="0" fontId="51" fillId="4" borderId="2" xfId="0" applyFont="1" applyFill="1" applyBorder="1"/>
    <xf numFmtId="14" fontId="30" fillId="0" borderId="2" xfId="0" applyNumberFormat="1" applyFont="1" applyBorder="1"/>
    <xf numFmtId="44" fontId="36" fillId="0" borderId="2" xfId="11" applyFont="1" applyFill="1" applyBorder="1" applyAlignment="1" applyProtection="1">
      <alignment horizontal="center"/>
      <protection locked="0"/>
    </xf>
    <xf numFmtId="44" fontId="36" fillId="0" borderId="2" xfId="11" applyFont="1" applyFill="1" applyBorder="1" applyAlignment="1" applyProtection="1">
      <alignment vertical="top"/>
      <protection locked="0"/>
    </xf>
    <xf numFmtId="168" fontId="48" fillId="0" borderId="0" xfId="11" applyNumberFormat="1" applyFont="1" applyFill="1" applyBorder="1" applyAlignment="1" applyProtection="1">
      <alignment horizontal="center" vertical="top"/>
    </xf>
    <xf numFmtId="44" fontId="38" fillId="0" borderId="0" xfId="11" applyFont="1" applyFill="1" applyBorder="1" applyAlignment="1" applyProtection="1">
      <alignment horizontal="center" vertical="center"/>
    </xf>
    <xf numFmtId="44" fontId="36" fillId="0" borderId="4" xfId="11" applyFont="1" applyFill="1" applyBorder="1" applyAlignment="1" applyProtection="1"/>
    <xf numFmtId="165" fontId="36" fillId="0" borderId="19" xfId="12" applyNumberFormat="1" applyFont="1" applyFill="1" applyBorder="1" applyAlignment="1" applyProtection="1">
      <alignment vertical="top"/>
    </xf>
    <xf numFmtId="165" fontId="36" fillId="0" borderId="0" xfId="12" applyNumberFormat="1" applyFont="1" applyFill="1" applyBorder="1" applyAlignment="1" applyProtection="1">
      <alignment vertical="top"/>
    </xf>
    <xf numFmtId="49" fontId="36" fillId="0" borderId="0" xfId="12" applyNumberFormat="1" applyFont="1" applyFill="1" applyBorder="1" applyAlignment="1" applyProtection="1">
      <alignment horizontal="center"/>
    </xf>
    <xf numFmtId="2" fontId="36" fillId="0" borderId="2" xfId="12" applyNumberFormat="1" applyFont="1" applyFill="1" applyBorder="1" applyAlignment="1" applyProtection="1">
      <alignment horizontal="right"/>
      <protection locked="0"/>
    </xf>
    <xf numFmtId="44" fontId="36" fillId="0" borderId="2" xfId="11" applyFont="1" applyFill="1" applyBorder="1" applyAlignment="1" applyProtection="1">
      <alignment horizontal="right"/>
      <protection locked="0"/>
    </xf>
    <xf numFmtId="44" fontId="36" fillId="0" borderId="2" xfId="13" applyNumberFormat="1" applyFont="1" applyFill="1" applyBorder="1" applyAlignment="1" applyProtection="1">
      <alignment vertical="top"/>
      <protection locked="0"/>
    </xf>
    <xf numFmtId="14" fontId="0" fillId="0" borderId="0" xfId="0" applyNumberFormat="1" applyAlignment="1">
      <alignment horizontal="right" vertical="center"/>
    </xf>
    <xf numFmtId="1" fontId="0" fillId="0" borderId="0" xfId="0" applyNumberFormat="1"/>
    <xf numFmtId="165" fontId="0" fillId="0" borderId="0" xfId="0" applyNumberFormat="1" applyAlignment="1">
      <alignment horizontal="right" vertical="center"/>
    </xf>
    <xf numFmtId="14" fontId="0" fillId="0" borderId="0" xfId="0" applyNumberFormat="1"/>
    <xf numFmtId="2" fontId="0" fillId="0" borderId="0" xfId="0" applyNumberFormat="1"/>
    <xf numFmtId="165" fontId="0" fillId="0" borderId="0" xfId="0" applyNumberFormat="1"/>
    <xf numFmtId="8" fontId="0" fillId="0" borderId="0" xfId="0" applyNumberFormat="1"/>
    <xf numFmtId="49" fontId="0" fillId="0" borderId="0" xfId="0" applyNumberFormat="1"/>
    <xf numFmtId="0" fontId="58" fillId="0" borderId="0" xfId="0" applyFont="1"/>
    <xf numFmtId="14" fontId="26" fillId="0" borderId="2" xfId="0" applyNumberFormat="1" applyFont="1" applyBorder="1"/>
    <xf numFmtId="0" fontId="26" fillId="0" borderId="2" xfId="0" applyFont="1" applyBorder="1"/>
    <xf numFmtId="0" fontId="26" fillId="0" borderId="2" xfId="0" applyFont="1" applyBorder="1" applyAlignment="1">
      <alignment wrapText="1"/>
    </xf>
    <xf numFmtId="0" fontId="25" fillId="0" borderId="2" xfId="0" applyFont="1" applyBorder="1"/>
    <xf numFmtId="14" fontId="30" fillId="0" borderId="36" xfId="0" applyNumberFormat="1" applyFont="1" applyBorder="1"/>
    <xf numFmtId="0" fontId="24" fillId="0" borderId="36" xfId="0" applyFont="1" applyBorder="1"/>
    <xf numFmtId="0" fontId="23" fillId="0" borderId="2" xfId="0" applyFont="1" applyBorder="1"/>
    <xf numFmtId="0" fontId="22" fillId="0" borderId="2" xfId="0" applyFont="1" applyBorder="1"/>
    <xf numFmtId="0" fontId="60" fillId="0" borderId="0" xfId="0" applyFont="1" applyAlignment="1">
      <alignment horizontal="left" vertical="top"/>
    </xf>
    <xf numFmtId="0" fontId="61" fillId="0" borderId="0" xfId="0" applyFont="1"/>
    <xf numFmtId="0" fontId="63" fillId="0" borderId="0" xfId="0" applyFont="1" applyAlignment="1">
      <alignment horizontal="center"/>
    </xf>
    <xf numFmtId="0" fontId="64" fillId="0" borderId="0" xfId="0" applyFont="1"/>
    <xf numFmtId="0" fontId="65" fillId="0" borderId="0" xfId="0" applyFont="1"/>
    <xf numFmtId="0" fontId="61" fillId="0" borderId="0" xfId="0" applyFont="1" applyAlignment="1">
      <alignment horizontal="center"/>
    </xf>
    <xf numFmtId="167" fontId="66" fillId="0" borderId="0" xfId="5" applyNumberFormat="1" applyFont="1" applyAlignment="1">
      <alignment horizontal="center" vertical="top"/>
    </xf>
    <xf numFmtId="167" fontId="66" fillId="0" borderId="0" xfId="5" applyNumberFormat="1" applyFont="1" applyAlignment="1">
      <alignment horizontal="center" vertical="center"/>
    </xf>
    <xf numFmtId="0" fontId="67" fillId="0" borderId="0" xfId="4" quotePrefix="1" applyFont="1"/>
    <xf numFmtId="167" fontId="61" fillId="0" borderId="0" xfId="11" applyNumberFormat="1" applyFont="1" applyFill="1" applyBorder="1" applyAlignment="1" applyProtection="1">
      <alignment horizontal="center"/>
    </xf>
    <xf numFmtId="167" fontId="61" fillId="0" borderId="0" xfId="0" applyNumberFormat="1" applyFont="1" applyAlignment="1">
      <alignment horizontal="center"/>
    </xf>
    <xf numFmtId="167" fontId="61" fillId="0" borderId="0" xfId="0" applyNumberFormat="1" applyFont="1"/>
    <xf numFmtId="167" fontId="67" fillId="0" borderId="0" xfId="5" applyNumberFormat="1" applyFont="1" applyAlignment="1">
      <alignment horizontal="center"/>
    </xf>
    <xf numFmtId="0" fontId="68" fillId="0" borderId="0" xfId="3" applyFont="1" applyAlignment="1">
      <alignment horizontal="center"/>
    </xf>
    <xf numFmtId="0" fontId="69" fillId="0" borderId="0" xfId="0" applyFont="1" applyAlignment="1">
      <alignment vertical="top" wrapText="1"/>
    </xf>
    <xf numFmtId="0" fontId="68" fillId="0" borderId="0" xfId="0" applyFont="1" applyAlignment="1">
      <alignment horizontal="center" vertical="top"/>
    </xf>
    <xf numFmtId="172" fontId="66" fillId="0" borderId="0" xfId="5" applyNumberFormat="1" applyFont="1" applyAlignment="1">
      <alignment horizontal="center" vertical="top"/>
    </xf>
    <xf numFmtId="14" fontId="71" fillId="0" borderId="2" xfId="0" applyNumberFormat="1" applyFont="1" applyBorder="1" applyAlignment="1" applyProtection="1">
      <alignment horizontal="center"/>
      <protection locked="0"/>
    </xf>
    <xf numFmtId="0" fontId="66" fillId="0" borderId="0" xfId="5" applyFont="1"/>
    <xf numFmtId="0" fontId="71" fillId="0" borderId="0" xfId="0" applyFont="1"/>
    <xf numFmtId="167" fontId="66" fillId="0" borderId="0" xfId="5" applyNumberFormat="1" applyFont="1" applyAlignment="1">
      <alignment horizontal="center"/>
    </xf>
    <xf numFmtId="0" fontId="73" fillId="0" borderId="0" xfId="0" applyFont="1" applyAlignment="1">
      <alignment horizontal="right" wrapText="1"/>
    </xf>
    <xf numFmtId="0" fontId="73" fillId="0" borderId="0" xfId="0" applyFont="1" applyAlignment="1">
      <alignment wrapText="1"/>
    </xf>
    <xf numFmtId="0" fontId="75" fillId="7" borderId="3" xfId="0" applyFont="1" applyFill="1" applyBorder="1" applyAlignment="1">
      <alignment horizontal="center" wrapText="1"/>
    </xf>
    <xf numFmtId="0" fontId="67" fillId="0" borderId="3" xfId="0" applyFont="1" applyBorder="1" applyAlignment="1">
      <alignment horizontal="center" wrapText="1"/>
    </xf>
    <xf numFmtId="171" fontId="67" fillId="0" borderId="3" xfId="0" applyNumberFormat="1" applyFont="1" applyBorder="1" applyAlignment="1" applyProtection="1">
      <alignment horizontal="center" wrapText="1"/>
      <protection locked="0"/>
    </xf>
    <xf numFmtId="1" fontId="67" fillId="0" borderId="3" xfId="0" applyNumberFormat="1" applyFont="1" applyBorder="1" applyAlignment="1">
      <alignment horizontal="center" wrapText="1"/>
    </xf>
    <xf numFmtId="0" fontId="75" fillId="0" borderId="2" xfId="0" applyFont="1" applyBorder="1" applyAlignment="1" applyProtection="1">
      <alignment vertical="center" wrapText="1"/>
      <protection locked="0"/>
    </xf>
    <xf numFmtId="165" fontId="60" fillId="0" borderId="0" xfId="0" applyNumberFormat="1" applyFont="1"/>
    <xf numFmtId="1" fontId="67" fillId="0" borderId="0" xfId="0" applyNumberFormat="1" applyFont="1" applyAlignment="1">
      <alignment horizontal="center" wrapText="1"/>
    </xf>
    <xf numFmtId="1" fontId="68" fillId="0" borderId="0" xfId="0" applyNumberFormat="1" applyFont="1" applyAlignment="1">
      <alignment wrapText="1"/>
    </xf>
    <xf numFmtId="0" fontId="67" fillId="0" borderId="0" xfId="0" applyFont="1" applyAlignment="1">
      <alignment horizontal="center" wrapText="1"/>
    </xf>
    <xf numFmtId="0" fontId="74" fillId="0" borderId="5" xfId="0" applyFont="1" applyBorder="1" applyAlignment="1">
      <alignment vertical="center"/>
    </xf>
    <xf numFmtId="0" fontId="67" fillId="0" borderId="0" xfId="4" applyFont="1"/>
    <xf numFmtId="0" fontId="65" fillId="7" borderId="30" xfId="0" applyFont="1" applyFill="1" applyBorder="1" applyAlignment="1">
      <alignment wrapText="1"/>
    </xf>
    <xf numFmtId="0" fontId="65" fillId="7" borderId="3" xfId="0" applyFont="1" applyFill="1" applyBorder="1"/>
    <xf numFmtId="0" fontId="65" fillId="7" borderId="3" xfId="0" applyFont="1" applyFill="1" applyBorder="1" applyAlignment="1">
      <alignment wrapText="1"/>
    </xf>
    <xf numFmtId="44" fontId="61" fillId="0" borderId="2" xfId="11" applyFont="1" applyFill="1" applyBorder="1" applyProtection="1"/>
    <xf numFmtId="44" fontId="61" fillId="0" borderId="2" xfId="0" applyNumberFormat="1" applyFont="1" applyBorder="1"/>
    <xf numFmtId="0" fontId="67" fillId="0" borderId="2" xfId="0" applyFont="1" applyBorder="1" applyAlignment="1">
      <alignment horizontal="center" wrapText="1"/>
    </xf>
    <xf numFmtId="44" fontId="61" fillId="5" borderId="2" xfId="11" applyFont="1" applyFill="1" applyBorder="1" applyProtection="1"/>
    <xf numFmtId="0" fontId="65" fillId="0" borderId="0" xfId="0" applyFont="1" applyAlignment="1">
      <alignment wrapText="1"/>
    </xf>
    <xf numFmtId="0" fontId="78" fillId="0" borderId="0" xfId="0" applyFont="1" applyAlignment="1">
      <alignment horizontal="center"/>
    </xf>
    <xf numFmtId="167" fontId="61" fillId="0" borderId="0" xfId="7" applyNumberFormat="1" applyFont="1" applyAlignment="1">
      <alignment horizontal="center"/>
    </xf>
    <xf numFmtId="165" fontId="67" fillId="0" borderId="0" xfId="5" applyNumberFormat="1" applyFont="1" applyAlignment="1">
      <alignment horizontal="center"/>
    </xf>
    <xf numFmtId="167" fontId="66" fillId="0" borderId="0" xfId="5" applyNumberFormat="1" applyFont="1" applyAlignment="1">
      <alignment horizontal="left"/>
    </xf>
    <xf numFmtId="167" fontId="66" fillId="0" borderId="0" xfId="0" applyNumberFormat="1" applyFont="1" applyAlignment="1">
      <alignment horizontal="center"/>
    </xf>
    <xf numFmtId="167" fontId="66" fillId="0" borderId="0" xfId="5" applyNumberFormat="1" applyFont="1" applyAlignment="1">
      <alignment horizontal="left" vertical="top"/>
    </xf>
    <xf numFmtId="0" fontId="21" fillId="0" borderId="2" xfId="0" applyFont="1" applyBorder="1"/>
    <xf numFmtId="0" fontId="21" fillId="0" borderId="2" xfId="0" applyFont="1" applyBorder="1" applyAlignment="1">
      <alignment wrapText="1"/>
    </xf>
    <xf numFmtId="0" fontId="20" fillId="0" borderId="2" xfId="0" applyFont="1" applyBorder="1"/>
    <xf numFmtId="0" fontId="58" fillId="9" borderId="0" xfId="0" applyFont="1" applyFill="1"/>
    <xf numFmtId="0" fontId="0" fillId="9" borderId="0" xfId="0" applyFill="1"/>
    <xf numFmtId="0" fontId="49" fillId="0" borderId="0" xfId="0" applyFont="1"/>
    <xf numFmtId="0" fontId="19" fillId="0" borderId="2" xfId="0" applyFont="1" applyBorder="1"/>
    <xf numFmtId="44" fontId="36" fillId="0" borderId="3" xfId="11" applyFont="1" applyFill="1" applyBorder="1" applyAlignment="1" applyProtection="1">
      <alignment vertical="center"/>
      <protection locked="0"/>
    </xf>
    <xf numFmtId="0" fontId="30" fillId="0" borderId="2" xfId="0" applyFont="1" applyBorder="1"/>
    <xf numFmtId="0" fontId="18" fillId="0" borderId="2" xfId="0" applyFont="1" applyBorder="1"/>
    <xf numFmtId="0" fontId="18" fillId="0" borderId="2" xfId="0" applyFont="1" applyBorder="1" applyAlignment="1">
      <alignment wrapText="1"/>
    </xf>
    <xf numFmtId="14" fontId="17" fillId="0" borderId="2" xfId="0" applyNumberFormat="1" applyFont="1" applyBorder="1"/>
    <xf numFmtId="0" fontId="17" fillId="0" borderId="2" xfId="0" applyFont="1" applyBorder="1"/>
    <xf numFmtId="0" fontId="16" fillId="0" borderId="2" xfId="0" applyFont="1" applyBorder="1"/>
    <xf numFmtId="0" fontId="15" fillId="0" borderId="2" xfId="0" applyFont="1" applyBorder="1"/>
    <xf numFmtId="0" fontId="14" fillId="0" borderId="2" xfId="0" applyFont="1" applyBorder="1"/>
    <xf numFmtId="9" fontId="67" fillId="0" borderId="0" xfId="109" applyFont="1" applyFill="1" applyBorder="1" applyAlignment="1" applyProtection="1">
      <alignment horizontal="center"/>
    </xf>
    <xf numFmtId="167" fontId="79" fillId="0" borderId="0" xfId="11" applyNumberFormat="1" applyFont="1" applyFill="1" applyBorder="1" applyAlignment="1" applyProtection="1">
      <alignment horizontal="center"/>
    </xf>
    <xf numFmtId="167" fontId="36" fillId="0" borderId="0" xfId="5" applyNumberFormat="1" applyFont="1" applyAlignment="1">
      <alignment horizontal="center"/>
    </xf>
    <xf numFmtId="14" fontId="13" fillId="0" borderId="2" xfId="0" applyNumberFormat="1" applyFont="1" applyBorder="1"/>
    <xf numFmtId="0" fontId="13" fillId="0" borderId="2" xfId="0" applyFont="1" applyBorder="1"/>
    <xf numFmtId="0" fontId="13" fillId="0" borderId="2" xfId="0" applyFont="1" applyBorder="1" applyAlignment="1">
      <alignment wrapText="1"/>
    </xf>
    <xf numFmtId="9" fontId="41" fillId="0" borderId="0" xfId="109" applyFont="1" applyFill="1" applyBorder="1" applyAlignment="1" applyProtection="1">
      <alignment horizontal="center"/>
    </xf>
    <xf numFmtId="0" fontId="36" fillId="0" borderId="0" xfId="5" applyFont="1" applyAlignment="1">
      <alignment horizontal="center"/>
    </xf>
    <xf numFmtId="167" fontId="67" fillId="0" borderId="0" xfId="11" applyNumberFormat="1" applyFont="1" applyFill="1" applyBorder="1" applyAlignment="1" applyProtection="1">
      <alignment horizontal="center"/>
    </xf>
    <xf numFmtId="173" fontId="71" fillId="0" borderId="0" xfId="109" applyNumberFormat="1" applyFont="1" applyFill="1" applyBorder="1" applyProtection="1"/>
    <xf numFmtId="0" fontId="12" fillId="0" borderId="2" xfId="0" applyFont="1" applyBorder="1" applyAlignment="1">
      <alignment wrapText="1"/>
    </xf>
    <xf numFmtId="0" fontId="12" fillId="0" borderId="2" xfId="0" applyFont="1" applyBorder="1"/>
    <xf numFmtId="0" fontId="0" fillId="0" borderId="2" xfId="0" applyBorder="1"/>
    <xf numFmtId="16" fontId="41" fillId="0" borderId="6" xfId="0" quotePrefix="1" applyNumberFormat="1" applyFont="1" applyBorder="1" applyAlignment="1">
      <alignment horizontal="center"/>
    </xf>
    <xf numFmtId="0" fontId="41" fillId="0" borderId="9" xfId="0" quotePrefix="1" applyFont="1" applyBorder="1" applyAlignment="1">
      <alignment horizontal="center"/>
    </xf>
    <xf numFmtId="0" fontId="41" fillId="0" borderId="9" xfId="0" applyFont="1" applyBorder="1" applyAlignment="1">
      <alignment horizontal="center"/>
    </xf>
    <xf numFmtId="0" fontId="41" fillId="0" borderId="7" xfId="0" applyFont="1" applyBorder="1" applyAlignment="1">
      <alignment horizontal="center"/>
    </xf>
    <xf numFmtId="0" fontId="41" fillId="0" borderId="6" xfId="0" quotePrefix="1" applyFont="1" applyBorder="1" applyAlignment="1">
      <alignment horizontal="center"/>
    </xf>
    <xf numFmtId="0" fontId="49" fillId="0" borderId="9" xfId="0" applyFont="1" applyBorder="1" applyAlignment="1">
      <alignment horizontal="center"/>
    </xf>
    <xf numFmtId="165" fontId="38" fillId="0" borderId="0" xfId="11" applyNumberFormat="1" applyFont="1" applyFill="1" applyAlignment="1" applyProtection="1">
      <alignment horizontal="left" wrapText="1"/>
    </xf>
    <xf numFmtId="165" fontId="36" fillId="0" borderId="5" xfId="0" applyNumberFormat="1" applyFont="1" applyBorder="1"/>
    <xf numFmtId="165" fontId="36" fillId="0" borderId="0" xfId="0" applyNumberFormat="1" applyFont="1"/>
    <xf numFmtId="165" fontId="36" fillId="0" borderId="39" xfId="0" applyNumberFormat="1" applyFont="1" applyBorder="1"/>
    <xf numFmtId="165" fontId="41" fillId="0" borderId="5" xfId="0" applyNumberFormat="1" applyFont="1" applyBorder="1"/>
    <xf numFmtId="165" fontId="41" fillId="0" borderId="0" xfId="0" applyNumberFormat="1" applyFont="1"/>
    <xf numFmtId="165" fontId="41" fillId="0" borderId="39" xfId="0" applyNumberFormat="1" applyFont="1" applyBorder="1"/>
    <xf numFmtId="165" fontId="41" fillId="0" borderId="30" xfId="0" applyNumberFormat="1" applyFont="1" applyBorder="1"/>
    <xf numFmtId="165" fontId="41" fillId="0" borderId="1" xfId="0" applyNumberFormat="1" applyFont="1" applyBorder="1"/>
    <xf numFmtId="165" fontId="41" fillId="0" borderId="32" xfId="0" applyNumberFormat="1" applyFont="1" applyBorder="1"/>
    <xf numFmtId="14" fontId="61" fillId="0" borderId="2" xfId="0" applyNumberFormat="1" applyFont="1" applyBorder="1"/>
    <xf numFmtId="0" fontId="41" fillId="0" borderId="2" xfId="0" applyFont="1" applyBorder="1" applyAlignment="1">
      <alignment horizontal="center" vertical="center"/>
    </xf>
    <xf numFmtId="0" fontId="11" fillId="0" borderId="2" xfId="0" applyFont="1" applyBorder="1"/>
    <xf numFmtId="0" fontId="11" fillId="0" borderId="2" xfId="0" applyFont="1" applyBorder="1" applyAlignment="1">
      <alignment wrapText="1"/>
    </xf>
    <xf numFmtId="0" fontId="11" fillId="0" borderId="40" xfId="0" applyFont="1" applyBorder="1"/>
    <xf numFmtId="0" fontId="11" fillId="0" borderId="40" xfId="0" applyFont="1" applyBorder="1" applyAlignment="1">
      <alignment wrapText="1"/>
    </xf>
    <xf numFmtId="174" fontId="0" fillId="0" borderId="0" xfId="0" applyNumberFormat="1"/>
    <xf numFmtId="0" fontId="38" fillId="0" borderId="2" xfId="0" applyFont="1" applyBorder="1" applyAlignment="1" applyProtection="1">
      <alignment vertical="center" wrapText="1"/>
      <protection locked="0"/>
    </xf>
    <xf numFmtId="165" fontId="77" fillId="0" borderId="0" xfId="11" applyNumberFormat="1" applyFont="1" applyFill="1" applyAlignment="1" applyProtection="1">
      <alignment horizontal="left" wrapText="1"/>
    </xf>
    <xf numFmtId="0" fontId="66" fillId="0" borderId="0" xfId="5" applyFont="1" applyAlignment="1">
      <alignment horizontal="center" vertical="top"/>
    </xf>
    <xf numFmtId="0" fontId="10" fillId="0" borderId="2" xfId="0" applyFont="1" applyBorder="1"/>
    <xf numFmtId="0" fontId="10" fillId="0" borderId="2" xfId="0" applyFont="1" applyBorder="1" applyAlignment="1">
      <alignment wrapText="1"/>
    </xf>
    <xf numFmtId="0" fontId="9" fillId="0" borderId="2" xfId="0" applyFont="1" applyBorder="1" applyAlignment="1">
      <alignment wrapText="1"/>
    </xf>
    <xf numFmtId="0" fontId="0" fillId="0" borderId="7" xfId="0" applyBorder="1"/>
    <xf numFmtId="0" fontId="8" fillId="0" borderId="2" xfId="0" applyFont="1" applyBorder="1" applyAlignment="1">
      <alignment wrapText="1"/>
    </xf>
    <xf numFmtId="0" fontId="68" fillId="0" borderId="0" xfId="0" applyFont="1" applyAlignment="1">
      <alignment horizontal="left" wrapText="1"/>
    </xf>
    <xf numFmtId="0" fontId="36" fillId="0" borderId="2" xfId="0" applyFont="1" applyBorder="1"/>
    <xf numFmtId="165" fontId="36" fillId="0" borderId="2" xfId="0" applyNumberFormat="1" applyFont="1" applyBorder="1" applyAlignment="1" applyProtection="1">
      <alignment horizontal="left"/>
      <protection locked="0"/>
    </xf>
    <xf numFmtId="165" fontId="36" fillId="0" borderId="2" xfId="0" applyNumberFormat="1" applyFont="1" applyBorder="1" applyAlignment="1">
      <alignment horizontal="left"/>
    </xf>
    <xf numFmtId="10" fontId="38" fillId="0" borderId="2" xfId="109" applyNumberFormat="1" applyFont="1" applyFill="1" applyBorder="1" applyAlignment="1" applyProtection="1">
      <alignment horizontal="left"/>
    </xf>
    <xf numFmtId="0" fontId="45" fillId="0" borderId="0" xfId="0" applyFont="1" applyAlignment="1">
      <alignment vertical="top" wrapText="1"/>
    </xf>
    <xf numFmtId="0" fontId="36" fillId="0" borderId="0" xfId="0" applyFont="1"/>
    <xf numFmtId="0" fontId="38" fillId="0" borderId="0" xfId="0" applyFont="1" applyAlignment="1">
      <alignment vertical="top" wrapText="1"/>
    </xf>
    <xf numFmtId="0" fontId="36" fillId="0" borderId="0" xfId="0" applyFont="1" applyAlignment="1">
      <alignment horizontal="left" vertical="center"/>
    </xf>
    <xf numFmtId="0" fontId="37" fillId="0" borderId="0" xfId="0" applyFont="1" applyAlignment="1">
      <alignment horizontal="center"/>
    </xf>
    <xf numFmtId="165" fontId="36" fillId="0" borderId="0" xfId="0" applyNumberFormat="1" applyFont="1" applyAlignment="1">
      <alignment horizontal="center" vertical="center"/>
    </xf>
    <xf numFmtId="0" fontId="36" fillId="0" borderId="13" xfId="0" applyFont="1" applyBorder="1"/>
    <xf numFmtId="169" fontId="36" fillId="0" borderId="2" xfId="0" applyNumberFormat="1" applyFont="1" applyBorder="1" applyProtection="1">
      <protection locked="0"/>
    </xf>
    <xf numFmtId="2" fontId="36" fillId="0" borderId="2" xfId="0" applyNumberFormat="1" applyFont="1" applyBorder="1" applyAlignment="1" applyProtection="1">
      <alignment horizontal="right"/>
      <protection locked="0"/>
    </xf>
    <xf numFmtId="165" fontId="47" fillId="0" borderId="0" xfId="0" applyNumberFormat="1" applyFont="1" applyAlignment="1">
      <alignment horizontal="center"/>
    </xf>
    <xf numFmtId="0" fontId="36" fillId="0" borderId="2" xfId="0" applyFont="1" applyBorder="1" applyAlignment="1" applyProtection="1">
      <alignment horizontal="left"/>
      <protection locked="0"/>
    </xf>
    <xf numFmtId="49" fontId="43" fillId="0" borderId="0" xfId="0" applyNumberFormat="1" applyFont="1" applyAlignment="1">
      <alignment wrapText="1"/>
    </xf>
    <xf numFmtId="14" fontId="36" fillId="0" borderId="2" xfId="0" applyNumberFormat="1" applyFont="1" applyBorder="1" applyProtection="1">
      <protection locked="0"/>
    </xf>
    <xf numFmtId="44" fontId="36" fillId="0" borderId="2" xfId="0" applyNumberFormat="1" applyFont="1" applyBorder="1" applyAlignment="1" applyProtection="1">
      <alignment vertical="center"/>
      <protection locked="0"/>
    </xf>
    <xf numFmtId="44" fontId="36" fillId="0" borderId="26" xfId="0" applyNumberFormat="1" applyFont="1" applyBorder="1" applyAlignment="1" applyProtection="1">
      <alignment vertical="center"/>
      <protection locked="0"/>
    </xf>
    <xf numFmtId="170" fontId="36" fillId="0" borderId="2" xfId="0" applyNumberFormat="1" applyFont="1" applyBorder="1" applyAlignment="1" applyProtection="1">
      <alignment vertical="center"/>
      <protection locked="0"/>
    </xf>
    <xf numFmtId="44" fontId="36" fillId="0" borderId="3" xfId="0" applyNumberFormat="1" applyFont="1" applyBorder="1" applyAlignment="1" applyProtection="1">
      <alignment vertical="center"/>
      <protection locked="0"/>
    </xf>
    <xf numFmtId="165" fontId="38" fillId="0" borderId="0" xfId="0" applyNumberFormat="1" applyFont="1"/>
    <xf numFmtId="0" fontId="38" fillId="0" borderId="0" xfId="0" applyFont="1" applyAlignment="1">
      <alignment horizontal="center"/>
    </xf>
    <xf numFmtId="165" fontId="36" fillId="0" borderId="0" xfId="0" applyNumberFormat="1" applyFont="1" applyAlignment="1">
      <alignment horizontal="right"/>
    </xf>
    <xf numFmtId="170" fontId="36" fillId="0" borderId="2" xfId="0" applyNumberFormat="1" applyFont="1" applyBorder="1" applyProtection="1">
      <protection locked="0"/>
    </xf>
    <xf numFmtId="14" fontId="7" fillId="0" borderId="2" xfId="0" applyNumberFormat="1" applyFont="1" applyBorder="1"/>
    <xf numFmtId="0" fontId="7" fillId="0" borderId="2" xfId="0" applyFont="1" applyBorder="1"/>
    <xf numFmtId="0" fontId="7" fillId="0" borderId="2" xfId="0" applyFont="1" applyBorder="1" applyAlignment="1">
      <alignment wrapText="1"/>
    </xf>
    <xf numFmtId="0" fontId="6" fillId="0" borderId="2" xfId="0" applyFont="1" applyBorder="1"/>
    <xf numFmtId="0" fontId="6" fillId="0" borderId="2" xfId="0" applyFont="1" applyBorder="1" applyAlignment="1">
      <alignment wrapText="1"/>
    </xf>
    <xf numFmtId="0" fontId="5" fillId="0" borderId="2" xfId="0" applyFont="1" applyBorder="1" applyAlignment="1">
      <alignment wrapText="1"/>
    </xf>
    <xf numFmtId="0" fontId="4" fillId="0" borderId="2" xfId="0" applyFont="1" applyBorder="1"/>
    <xf numFmtId="0" fontId="4" fillId="0" borderId="2" xfId="0" applyFont="1" applyBorder="1" applyAlignment="1">
      <alignment wrapText="1"/>
    </xf>
    <xf numFmtId="0" fontId="3" fillId="0" borderId="2" xfId="0" applyFont="1" applyBorder="1" applyAlignment="1">
      <alignment wrapText="1"/>
    </xf>
    <xf numFmtId="0" fontId="37" fillId="0" borderId="14" xfId="0" applyFont="1" applyBorder="1" applyAlignment="1">
      <alignment wrapText="1"/>
    </xf>
    <xf numFmtId="0" fontId="39" fillId="0" borderId="0" xfId="0" applyFont="1"/>
    <xf numFmtId="0" fontId="37" fillId="0" borderId="0" xfId="0" applyFont="1" applyAlignment="1">
      <alignment horizontal="right"/>
    </xf>
    <xf numFmtId="0" fontId="37" fillId="0" borderId="0" xfId="0" applyFont="1" applyAlignment="1">
      <alignment wrapText="1"/>
    </xf>
    <xf numFmtId="0" fontId="48" fillId="6" borderId="56" xfId="0" applyFont="1" applyFill="1" applyBorder="1"/>
    <xf numFmtId="0" fontId="45" fillId="0" borderId="0" xfId="0" applyFont="1" applyAlignment="1">
      <alignment horizontal="left" vertical="center"/>
    </xf>
    <xf numFmtId="0" fontId="44" fillId="0" borderId="0" xfId="0" applyFont="1"/>
    <xf numFmtId="0" fontId="49" fillId="10" borderId="5" xfId="0" applyFont="1" applyFill="1" applyBorder="1"/>
    <xf numFmtId="0" fontId="49" fillId="11" borderId="0" xfId="0" applyFont="1" applyFill="1" applyAlignment="1">
      <alignment horizontal="center"/>
    </xf>
    <xf numFmtId="0" fontId="49" fillId="0" borderId="0" xfId="0" applyFont="1" applyAlignment="1">
      <alignment horizontal="left"/>
    </xf>
    <xf numFmtId="0" fontId="45" fillId="0" borderId="16" xfId="0" applyFont="1" applyBorder="1" applyAlignment="1">
      <alignment horizontal="left"/>
    </xf>
    <xf numFmtId="0" fontId="36" fillId="0" borderId="17" xfId="0" applyFont="1" applyBorder="1"/>
    <xf numFmtId="0" fontId="36" fillId="0" borderId="18" xfId="0" applyFont="1" applyBorder="1"/>
    <xf numFmtId="0" fontId="36" fillId="0" borderId="19" xfId="0" applyFont="1" applyBorder="1"/>
    <xf numFmtId="0" fontId="40" fillId="0" borderId="41" xfId="0" applyFont="1" applyBorder="1" applyAlignment="1">
      <alignment vertical="center"/>
    </xf>
    <xf numFmtId="0" fontId="36" fillId="0" borderId="13" xfId="0" applyFont="1" applyBorder="1" applyAlignment="1">
      <alignment horizontal="left"/>
    </xf>
    <xf numFmtId="0" fontId="36" fillId="0" borderId="13" xfId="0" applyFont="1" applyBorder="1" applyAlignment="1">
      <alignment horizontal="left" vertical="center"/>
    </xf>
    <xf numFmtId="0" fontId="81" fillId="0" borderId="0" xfId="0" applyFont="1"/>
    <xf numFmtId="0" fontId="42" fillId="0" borderId="0" xfId="0" applyFont="1" applyAlignment="1">
      <alignment horizontal="center" vertical="center"/>
    </xf>
    <xf numFmtId="2" fontId="36" fillId="0" borderId="13" xfId="0" applyNumberFormat="1" applyFont="1" applyBorder="1"/>
    <xf numFmtId="0" fontId="41" fillId="0" borderId="13" xfId="0" applyFont="1" applyBorder="1"/>
    <xf numFmtId="170" fontId="36" fillId="0" borderId="2" xfId="0" applyNumberFormat="1" applyFont="1" applyBorder="1" applyAlignment="1">
      <alignment horizontal="right"/>
    </xf>
    <xf numFmtId="0" fontId="42" fillId="0" borderId="19" xfId="0" applyFont="1" applyBorder="1" applyAlignment="1">
      <alignment horizontal="center" vertical="center"/>
    </xf>
    <xf numFmtId="0" fontId="45" fillId="0" borderId="13" xfId="0" applyFont="1" applyBorder="1" applyAlignment="1">
      <alignment horizontal="left"/>
    </xf>
    <xf numFmtId="0" fontId="45" fillId="0" borderId="0" xfId="0" applyFont="1" applyAlignment="1">
      <alignment horizontal="left"/>
    </xf>
    <xf numFmtId="0" fontId="45" fillId="0" borderId="19" xfId="0" applyFont="1" applyBorder="1" applyAlignment="1">
      <alignment horizontal="left"/>
    </xf>
    <xf numFmtId="165" fontId="36" fillId="0" borderId="13" xfId="0" applyNumberFormat="1" applyFont="1" applyBorder="1"/>
    <xf numFmtId="0" fontId="42" fillId="0" borderId="20" xfId="0" applyFont="1" applyBorder="1" applyAlignment="1">
      <alignment horizontal="center" vertical="center"/>
    </xf>
    <xf numFmtId="0" fontId="42" fillId="0" borderId="21" xfId="0" applyFont="1" applyBorder="1" applyAlignment="1">
      <alignment horizontal="center" vertical="center"/>
    </xf>
    <xf numFmtId="0" fontId="42" fillId="0" borderId="22" xfId="0" applyFont="1" applyBorder="1" applyAlignment="1">
      <alignment horizontal="center" vertical="center"/>
    </xf>
    <xf numFmtId="0" fontId="43" fillId="0" borderId="0" xfId="0" applyFont="1" applyAlignment="1">
      <alignment horizontal="center" vertical="top" wrapText="1"/>
    </xf>
    <xf numFmtId="0" fontId="38" fillId="0" borderId="10" xfId="0" applyFont="1" applyBorder="1" applyAlignment="1">
      <alignment vertical="center"/>
    </xf>
    <xf numFmtId="0" fontId="38" fillId="0" borderId="31" xfId="0" applyFont="1" applyBorder="1"/>
    <xf numFmtId="0" fontId="43" fillId="10" borderId="0" xfId="0" applyFont="1" applyFill="1" applyAlignment="1">
      <alignment vertical="top" wrapText="1"/>
    </xf>
    <xf numFmtId="44" fontId="38" fillId="5" borderId="2" xfId="0" applyNumberFormat="1" applyFont="1" applyFill="1" applyBorder="1"/>
    <xf numFmtId="0" fontId="53" fillId="0" borderId="5" xfId="0" applyFont="1" applyBorder="1"/>
    <xf numFmtId="0" fontId="53" fillId="0" borderId="0" xfId="0" applyFont="1"/>
    <xf numFmtId="0" fontId="36" fillId="0" borderId="4" xfId="0" applyFont="1" applyBorder="1" applyAlignment="1">
      <alignment horizontal="left" vertical="center"/>
    </xf>
    <xf numFmtId="0" fontId="57" fillId="0" borderId="4" xfId="0" applyFont="1" applyBorder="1" applyAlignment="1">
      <alignment wrapText="1"/>
    </xf>
    <xf numFmtId="0" fontId="53" fillId="0" borderId="4" xfId="0" applyFont="1" applyBorder="1" applyAlignment="1">
      <alignment horizontal="left"/>
    </xf>
    <xf numFmtId="44" fontId="36" fillId="0" borderId="34" xfId="0" applyNumberFormat="1" applyFont="1" applyBorder="1"/>
    <xf numFmtId="44" fontId="38" fillId="5" borderId="35" xfId="0" applyNumberFormat="1" applyFont="1" applyFill="1" applyBorder="1"/>
    <xf numFmtId="0" fontId="44" fillId="0" borderId="46" xfId="0" applyFont="1" applyBorder="1" applyAlignment="1">
      <alignment horizontal="center"/>
    </xf>
    <xf numFmtId="0" fontId="53" fillId="0" borderId="47" xfId="0" applyFont="1" applyBorder="1" applyAlignment="1">
      <alignment horizontal="left"/>
    </xf>
    <xf numFmtId="44" fontId="36" fillId="0" borderId="0" xfId="0" applyNumberFormat="1" applyFont="1"/>
    <xf numFmtId="44" fontId="38" fillId="10" borderId="0" xfId="0" applyNumberFormat="1" applyFont="1" applyFill="1"/>
    <xf numFmtId="0" fontId="44" fillId="0" borderId="0" xfId="0" applyFont="1" applyAlignment="1">
      <alignment horizontal="center"/>
    </xf>
    <xf numFmtId="0" fontId="53" fillId="0" borderId="0" xfId="0" applyFont="1" applyAlignment="1">
      <alignment horizontal="left"/>
    </xf>
    <xf numFmtId="0" fontId="49" fillId="10" borderId="0" xfId="0" applyFont="1" applyFill="1"/>
    <xf numFmtId="0" fontId="43" fillId="0" borderId="11" xfId="0" applyFont="1" applyBorder="1" applyAlignment="1">
      <alignment vertical="top" wrapText="1"/>
    </xf>
    <xf numFmtId="0" fontId="80" fillId="10" borderId="0" xfId="0" applyFont="1" applyFill="1" applyAlignment="1">
      <alignment vertical="top" wrapText="1"/>
    </xf>
    <xf numFmtId="0" fontId="57" fillId="0" borderId="0" xfId="0" applyFont="1" applyAlignment="1">
      <alignment horizontal="left" wrapText="1"/>
    </xf>
    <xf numFmtId="0" fontId="36" fillId="0" borderId="57" xfId="0" applyFont="1" applyBorder="1" applyAlignment="1">
      <alignment horizontal="left" vertical="center"/>
    </xf>
    <xf numFmtId="0" fontId="42" fillId="0" borderId="57" xfId="0" applyFont="1" applyBorder="1"/>
    <xf numFmtId="0" fontId="48" fillId="0" borderId="0" xfId="0" applyFont="1" applyAlignment="1">
      <alignment horizontal="left"/>
    </xf>
    <xf numFmtId="0" fontId="36" fillId="0" borderId="0" xfId="0" applyFont="1" applyAlignment="1">
      <alignment horizontal="center"/>
    </xf>
    <xf numFmtId="0" fontId="38" fillId="0" borderId="16" xfId="0" applyFont="1" applyBorder="1" applyAlignment="1">
      <alignment horizontal="left"/>
    </xf>
    <xf numFmtId="1" fontId="44" fillId="0" borderId="17" xfId="0" applyNumberFormat="1" applyFont="1" applyBorder="1" applyAlignment="1">
      <alignment horizontal="center"/>
    </xf>
    <xf numFmtId="0" fontId="36" fillId="0" borderId="28" xfId="0" applyFont="1" applyBorder="1" applyAlignment="1">
      <alignment horizontal="left"/>
    </xf>
    <xf numFmtId="0" fontId="36" fillId="0" borderId="19" xfId="0" applyFont="1" applyBorder="1" applyAlignment="1">
      <alignment horizontal="center" vertical="center" wrapText="1"/>
    </xf>
    <xf numFmtId="0" fontId="36" fillId="0" borderId="0" xfId="0" applyFont="1" applyAlignment="1">
      <alignment horizontal="center" vertical="center" wrapText="1"/>
    </xf>
    <xf numFmtId="44" fontId="36" fillId="0" borderId="48" xfId="0" applyNumberFormat="1" applyFont="1" applyBorder="1"/>
    <xf numFmtId="0" fontId="38" fillId="0" borderId="31" xfId="0" applyFont="1" applyBorder="1" applyAlignment="1">
      <alignment horizontal="left" vertical="center"/>
    </xf>
    <xf numFmtId="44" fontId="36" fillId="8" borderId="45" xfId="0" applyNumberFormat="1" applyFont="1" applyFill="1" applyBorder="1" applyAlignment="1">
      <alignment vertical="center"/>
    </xf>
    <xf numFmtId="0" fontId="36" fillId="0" borderId="37" xfId="0" applyFont="1" applyBorder="1" applyAlignment="1">
      <alignment horizontal="center" vertical="center" wrapText="1"/>
    </xf>
    <xf numFmtId="0" fontId="52" fillId="0" borderId="13" xfId="0" applyFont="1" applyBorder="1"/>
    <xf numFmtId="165" fontId="36" fillId="0" borderId="0" xfId="0" applyNumberFormat="1" applyFont="1" applyAlignment="1">
      <alignment vertical="center"/>
    </xf>
    <xf numFmtId="0" fontId="52" fillId="0" borderId="0" xfId="0" applyFont="1"/>
    <xf numFmtId="0" fontId="43" fillId="0" borderId="0" xfId="0" applyFont="1" applyAlignment="1">
      <alignment horizontal="left" wrapText="1"/>
    </xf>
    <xf numFmtId="0" fontId="38" fillId="0" borderId="49" xfId="0" applyFont="1" applyBorder="1" applyAlignment="1">
      <alignment horizontal="left" vertical="center"/>
    </xf>
    <xf numFmtId="0" fontId="36" fillId="0" borderId="47" xfId="0" applyFont="1" applyBorder="1" applyAlignment="1">
      <alignment horizontal="center" vertical="center" wrapText="1"/>
    </xf>
    <xf numFmtId="0" fontId="45" fillId="0" borderId="47" xfId="0" applyFont="1" applyBorder="1" applyAlignment="1">
      <alignment horizontal="left"/>
    </xf>
    <xf numFmtId="0" fontId="43" fillId="0" borderId="47" xfId="0" applyFont="1" applyBorder="1" applyAlignment="1">
      <alignment vertical="top" wrapText="1"/>
    </xf>
    <xf numFmtId="0" fontId="38" fillId="0" borderId="0" xfId="0" applyFont="1" applyAlignment="1">
      <alignment horizontal="left" vertical="center"/>
    </xf>
    <xf numFmtId="0" fontId="43" fillId="0" borderId="0" xfId="0" applyFont="1" applyAlignment="1">
      <alignment vertical="top" wrapText="1"/>
    </xf>
    <xf numFmtId="0" fontId="38" fillId="0" borderId="0" xfId="0" applyFont="1" applyAlignment="1">
      <alignment horizontal="left" vertical="center" wrapText="1"/>
    </xf>
    <xf numFmtId="0" fontId="36" fillId="0" borderId="0" xfId="0" applyFont="1" applyAlignment="1">
      <alignment horizontal="right"/>
    </xf>
    <xf numFmtId="0" fontId="50" fillId="0" borderId="0" xfId="0" applyFont="1" applyAlignment="1">
      <alignment horizontal="center"/>
    </xf>
    <xf numFmtId="44" fontId="38" fillId="0" borderId="0" xfId="0" applyNumberFormat="1" applyFont="1"/>
    <xf numFmtId="0" fontId="38" fillId="0" borderId="17" xfId="0" applyFont="1" applyBorder="1" applyAlignment="1">
      <alignment vertical="center" wrapText="1"/>
    </xf>
    <xf numFmtId="0" fontId="38" fillId="0" borderId="16" xfId="0" applyFont="1" applyBorder="1" applyAlignment="1">
      <alignment vertical="center" wrapText="1"/>
    </xf>
    <xf numFmtId="0" fontId="36" fillId="0" borderId="13" xfId="0" applyFont="1" applyBorder="1" applyAlignment="1">
      <alignment wrapText="1"/>
    </xf>
    <xf numFmtId="0" fontId="43" fillId="0" borderId="13" xfId="0" applyFont="1" applyBorder="1" applyAlignment="1">
      <alignment vertical="top" wrapText="1"/>
    </xf>
    <xf numFmtId="44" fontId="36" fillId="8" borderId="2" xfId="0" applyNumberFormat="1" applyFont="1" applyFill="1" applyBorder="1" applyAlignment="1">
      <alignment vertical="center"/>
    </xf>
    <xf numFmtId="0" fontId="36" fillId="0" borderId="13" xfId="0" applyFont="1" applyBorder="1" applyAlignment="1">
      <alignment horizontal="center" vertical="center" wrapText="1"/>
    </xf>
    <xf numFmtId="0" fontId="36" fillId="0" borderId="8" xfId="0" applyFont="1" applyBorder="1"/>
    <xf numFmtId="0" fontId="43" fillId="0" borderId="20" xfId="0" applyFont="1" applyBorder="1" applyAlignment="1">
      <alignment vertical="top" wrapText="1"/>
    </xf>
    <xf numFmtId="0" fontId="36" fillId="0" borderId="28" xfId="0" applyFont="1" applyBorder="1" applyAlignment="1">
      <alignment wrapText="1"/>
    </xf>
    <xf numFmtId="44" fontId="36" fillId="8" borderId="2" xfId="0" applyNumberFormat="1" applyFont="1" applyFill="1" applyBorder="1"/>
    <xf numFmtId="0" fontId="36" fillId="10" borderId="0" xfId="0" applyFont="1" applyFill="1" applyAlignment="1">
      <alignment wrapText="1"/>
    </xf>
    <xf numFmtId="44" fontId="36" fillId="10" borderId="0" xfId="0" applyNumberFormat="1" applyFont="1" applyFill="1"/>
    <xf numFmtId="0" fontId="36" fillId="0" borderId="21" xfId="0" applyFont="1" applyBorder="1"/>
    <xf numFmtId="165" fontId="36" fillId="0" borderId="0" xfId="0" applyNumberFormat="1" applyFont="1" applyAlignment="1">
      <alignment horizontal="left"/>
    </xf>
    <xf numFmtId="0" fontId="45" fillId="0" borderId="47" xfId="0" applyFont="1" applyBorder="1" applyAlignment="1">
      <alignment horizontal="left" vertical="center" wrapText="1"/>
    </xf>
    <xf numFmtId="0" fontId="36" fillId="0" borderId="47" xfId="0" applyFont="1" applyBorder="1"/>
    <xf numFmtId="44" fontId="38" fillId="5" borderId="47" xfId="0" applyNumberFormat="1" applyFont="1" applyFill="1" applyBorder="1"/>
    <xf numFmtId="165" fontId="36" fillId="0" borderId="47" xfId="0" applyNumberFormat="1" applyFont="1" applyBorder="1" applyAlignment="1">
      <alignment horizontal="left"/>
    </xf>
    <xf numFmtId="0" fontId="36" fillId="0" borderId="0" xfId="0" applyFont="1" applyAlignment="1">
      <alignment vertical="center" wrapText="1"/>
    </xf>
    <xf numFmtId="0" fontId="48" fillId="0" borderId="0" xfId="0" applyFont="1" applyAlignment="1">
      <alignment horizontal="right"/>
    </xf>
    <xf numFmtId="165" fontId="38" fillId="0" borderId="0" xfId="0" applyNumberFormat="1" applyFont="1" applyAlignment="1">
      <alignment horizontal="right"/>
    </xf>
    <xf numFmtId="0" fontId="38" fillId="0" borderId="0" xfId="0" applyFont="1" applyAlignment="1">
      <alignment horizontal="center" wrapText="1"/>
    </xf>
    <xf numFmtId="0" fontId="38" fillId="0" borderId="0" xfId="0" applyFont="1"/>
    <xf numFmtId="165" fontId="40" fillId="0" borderId="0" xfId="0" applyNumberFormat="1" applyFont="1" applyAlignment="1">
      <alignment horizontal="left"/>
    </xf>
    <xf numFmtId="165" fontId="36" fillId="0" borderId="0" xfId="0" applyNumberFormat="1" applyFont="1" applyAlignment="1">
      <alignment horizontal="center"/>
    </xf>
    <xf numFmtId="0" fontId="40" fillId="0" borderId="0" xfId="0" applyFont="1"/>
    <xf numFmtId="166" fontId="36" fillId="0" borderId="0" xfId="0" applyNumberFormat="1" applyFont="1"/>
    <xf numFmtId="14" fontId="36" fillId="0" borderId="0" xfId="0" applyNumberFormat="1" applyFont="1"/>
    <xf numFmtId="0" fontId="36" fillId="0" borderId="0" xfId="0" applyFont="1" applyAlignment="1">
      <alignment vertical="center"/>
    </xf>
    <xf numFmtId="0" fontId="36" fillId="0" borderId="0" xfId="0" applyFont="1" applyAlignment="1">
      <alignment horizontal="right" vertical="center" wrapText="1"/>
    </xf>
    <xf numFmtId="165" fontId="38" fillId="0" borderId="0" xfId="0" applyNumberFormat="1" applyFont="1" applyAlignment="1">
      <alignment horizontal="center"/>
    </xf>
    <xf numFmtId="0" fontId="38" fillId="0" borderId="0" xfId="0" applyFont="1" applyAlignment="1">
      <alignment vertical="center"/>
    </xf>
    <xf numFmtId="0" fontId="38" fillId="0" borderId="0" xfId="0" applyFont="1" applyAlignment="1">
      <alignment vertical="center" wrapText="1"/>
    </xf>
    <xf numFmtId="0" fontId="36" fillId="0" borderId="0" xfId="0" applyFont="1" applyAlignment="1">
      <alignment horizontal="left"/>
    </xf>
    <xf numFmtId="164" fontId="40" fillId="0" borderId="0" xfId="0" applyNumberFormat="1" applyFont="1" applyAlignment="1">
      <alignment horizontal="left"/>
    </xf>
    <xf numFmtId="14" fontId="2" fillId="0" borderId="2" xfId="0" applyNumberFormat="1" applyFont="1" applyBorder="1"/>
    <xf numFmtId="0" fontId="2" fillId="0" borderId="2" xfId="0" applyFont="1" applyBorder="1"/>
    <xf numFmtId="0" fontId="2" fillId="0" borderId="2" xfId="0" applyFont="1" applyBorder="1" applyAlignment="1">
      <alignment wrapText="1"/>
    </xf>
    <xf numFmtId="0" fontId="1" fillId="0" borderId="2" xfId="0" applyFont="1" applyBorder="1" applyAlignment="1">
      <alignment wrapText="1"/>
    </xf>
    <xf numFmtId="0" fontId="78" fillId="0" borderId="8" xfId="0" applyFont="1" applyBorder="1" applyAlignment="1">
      <alignment horizontal="right"/>
    </xf>
    <xf numFmtId="0" fontId="78" fillId="0" borderId="14" xfId="0" applyFont="1" applyBorder="1" applyAlignment="1">
      <alignment horizontal="right"/>
    </xf>
    <xf numFmtId="0" fontId="74" fillId="6" borderId="6" xfId="0" applyFont="1" applyFill="1" applyBorder="1" applyAlignment="1">
      <alignment vertical="center"/>
    </xf>
    <xf numFmtId="0" fontId="74" fillId="6" borderId="9" xfId="0" applyFont="1" applyFill="1" applyBorder="1" applyAlignment="1">
      <alignment vertical="center"/>
    </xf>
    <xf numFmtId="0" fontId="74" fillId="6" borderId="7" xfId="0" applyFont="1" applyFill="1" applyBorder="1" applyAlignment="1">
      <alignment vertical="center"/>
    </xf>
    <xf numFmtId="0" fontId="65" fillId="7" borderId="6" xfId="0" applyFont="1" applyFill="1" applyBorder="1" applyAlignment="1">
      <alignment horizontal="center" vertical="center" wrapText="1"/>
    </xf>
    <xf numFmtId="0" fontId="65" fillId="7" borderId="7" xfId="0" applyFont="1" applyFill="1" applyBorder="1" applyAlignment="1">
      <alignment horizontal="center" vertical="center" wrapText="1"/>
    </xf>
    <xf numFmtId="0" fontId="38" fillId="0" borderId="30" xfId="0" applyFont="1" applyBorder="1" applyAlignment="1">
      <alignment horizontal="center"/>
    </xf>
    <xf numFmtId="0" fontId="38" fillId="0" borderId="32" xfId="0" applyFont="1" applyBorder="1" applyAlignment="1">
      <alignment horizontal="center"/>
    </xf>
    <xf numFmtId="0" fontId="47" fillId="6" borderId="15" xfId="0" applyFont="1" applyFill="1" applyBorder="1" applyAlignment="1">
      <alignment vertical="center"/>
    </xf>
    <xf numFmtId="0" fontId="74" fillId="6" borderId="14" xfId="0" applyFont="1" applyFill="1" applyBorder="1" applyAlignment="1">
      <alignment vertical="center"/>
    </xf>
    <xf numFmtId="0" fontId="75" fillId="0" borderId="0" xfId="0" applyFont="1" applyAlignment="1">
      <alignment horizontal="left" wrapText="1"/>
    </xf>
    <xf numFmtId="0" fontId="76" fillId="0" borderId="8" xfId="0" applyFont="1" applyBorder="1" applyAlignment="1">
      <alignment horizontal="center" vertical="center" wrapText="1"/>
    </xf>
    <xf numFmtId="0" fontId="76" fillId="0" borderId="0" xfId="0" applyFont="1" applyAlignment="1">
      <alignment horizontal="center" vertical="center" wrapText="1"/>
    </xf>
    <xf numFmtId="49" fontId="36" fillId="0" borderId="6" xfId="0" applyNumberFormat="1" applyFont="1" applyBorder="1" applyAlignment="1" applyProtection="1">
      <alignment horizontal="center" wrapText="1"/>
      <protection locked="0"/>
    </xf>
    <xf numFmtId="49" fontId="67" fillId="0" borderId="7" xfId="0" applyNumberFormat="1" applyFont="1" applyBorder="1" applyAlignment="1" applyProtection="1">
      <alignment horizontal="center" wrapText="1"/>
      <protection locked="0"/>
    </xf>
    <xf numFmtId="1" fontId="67" fillId="0" borderId="6" xfId="0" applyNumberFormat="1" applyFont="1" applyBorder="1" applyAlignment="1" applyProtection="1">
      <alignment horizontal="center" wrapText="1"/>
      <protection locked="0"/>
    </xf>
    <xf numFmtId="1" fontId="67" fillId="0" borderId="7" xfId="0" applyNumberFormat="1" applyFont="1" applyBorder="1" applyAlignment="1" applyProtection="1">
      <alignment horizontal="center" wrapText="1"/>
      <protection locked="0"/>
    </xf>
    <xf numFmtId="0" fontId="75" fillId="7" borderId="30" xfId="0" applyFont="1" applyFill="1" applyBorder="1" applyAlignment="1">
      <alignment horizontal="center"/>
    </xf>
    <xf numFmtId="0" fontId="75" fillId="7" borderId="32" xfId="0" applyFont="1" applyFill="1" applyBorder="1" applyAlignment="1">
      <alignment horizontal="center"/>
    </xf>
    <xf numFmtId="0" fontId="67" fillId="0" borderId="6" xfId="0" applyFont="1" applyBorder="1" applyAlignment="1">
      <alignment horizontal="center" wrapText="1"/>
    </xf>
    <xf numFmtId="0" fontId="67" fillId="0" borderId="7" xfId="0" applyFont="1" applyBorder="1" applyAlignment="1">
      <alignment horizontal="center" wrapText="1"/>
    </xf>
    <xf numFmtId="0" fontId="65" fillId="0" borderId="0" xfId="0" applyFont="1" applyAlignment="1">
      <alignment horizontal="center"/>
    </xf>
    <xf numFmtId="0" fontId="37" fillId="0" borderId="6" xfId="0" applyFont="1" applyBorder="1" applyProtection="1">
      <protection locked="0"/>
    </xf>
    <xf numFmtId="0" fontId="71" fillId="0" borderId="9" xfId="0" applyFont="1" applyBorder="1" applyProtection="1">
      <protection locked="0"/>
    </xf>
    <xf numFmtId="0" fontId="71" fillId="0" borderId="7" xfId="0" applyFont="1" applyBorder="1" applyProtection="1">
      <protection locked="0"/>
    </xf>
    <xf numFmtId="0" fontId="71" fillId="0" borderId="5" xfId="0" applyFont="1" applyBorder="1" applyAlignment="1">
      <alignment horizontal="right"/>
    </xf>
    <xf numFmtId="0" fontId="71" fillId="0" borderId="0" xfId="0" applyFont="1" applyAlignment="1">
      <alignment horizontal="right"/>
    </xf>
    <xf numFmtId="0" fontId="62" fillId="0" borderId="0" xfId="0" applyFont="1" applyAlignment="1">
      <alignment horizontal="center" vertical="top" wrapText="1"/>
    </xf>
    <xf numFmtId="0" fontId="69" fillId="0" borderId="0" xfId="0" applyFont="1" applyAlignment="1">
      <alignment vertical="top" wrapText="1"/>
    </xf>
    <xf numFmtId="0" fontId="70" fillId="0" borderId="0" xfId="0" applyFont="1" applyAlignment="1">
      <alignment horizontal="left" vertical="top"/>
    </xf>
    <xf numFmtId="0" fontId="71" fillId="0" borderId="0" xfId="0" applyFont="1" applyAlignment="1">
      <alignment horizontal="left" wrapText="1"/>
    </xf>
    <xf numFmtId="0" fontId="38" fillId="0" borderId="2" xfId="0" applyFont="1" applyBorder="1" applyAlignment="1">
      <alignment horizontal="center"/>
    </xf>
    <xf numFmtId="0" fontId="71" fillId="0" borderId="6" xfId="0" applyFont="1" applyBorder="1" applyProtection="1">
      <protection locked="0"/>
    </xf>
    <xf numFmtId="0" fontId="72" fillId="0" borderId="5" xfId="0" applyFont="1" applyBorder="1" applyAlignment="1">
      <alignment wrapText="1"/>
    </xf>
    <xf numFmtId="0" fontId="72" fillId="0" borderId="0" xfId="0" applyFont="1" applyAlignment="1">
      <alignment wrapText="1"/>
    </xf>
    <xf numFmtId="0" fontId="60" fillId="0" borderId="1" xfId="0" applyFont="1" applyBorder="1" applyAlignment="1">
      <alignment horizontal="center"/>
    </xf>
    <xf numFmtId="0" fontId="75" fillId="7" borderId="30" xfId="0" applyFont="1" applyFill="1" applyBorder="1" applyAlignment="1">
      <alignment horizontal="center" wrapText="1"/>
    </xf>
    <xf numFmtId="0" fontId="75" fillId="7" borderId="32" xfId="0" applyFont="1" applyFill="1" applyBorder="1" applyAlignment="1">
      <alignment horizontal="center" wrapText="1"/>
    </xf>
    <xf numFmtId="0" fontId="74" fillId="6" borderId="6" xfId="0" applyFont="1" applyFill="1" applyBorder="1" applyAlignment="1">
      <alignment horizontal="left" vertical="center"/>
    </xf>
    <xf numFmtId="0" fontId="74" fillId="6" borderId="9" xfId="0" applyFont="1" applyFill="1" applyBorder="1" applyAlignment="1">
      <alignment horizontal="left" vertical="center"/>
    </xf>
    <xf numFmtId="0" fontId="74" fillId="6" borderId="7" xfId="0" applyFont="1" applyFill="1" applyBorder="1" applyAlignment="1">
      <alignment horizontal="left" vertical="center"/>
    </xf>
    <xf numFmtId="1" fontId="67" fillId="0" borderId="6" xfId="0" applyNumberFormat="1" applyFont="1" applyBorder="1" applyAlignment="1">
      <alignment horizontal="center" wrapText="1"/>
    </xf>
    <xf numFmtId="1" fontId="67" fillId="0" borderId="7" xfId="0" applyNumberFormat="1" applyFont="1" applyBorder="1" applyAlignment="1">
      <alignment horizontal="center" wrapText="1"/>
    </xf>
    <xf numFmtId="9" fontId="41" fillId="0" borderId="6" xfId="109" applyFont="1" applyBorder="1" applyAlignment="1">
      <alignment horizontal="center"/>
    </xf>
    <xf numFmtId="9" fontId="41" fillId="0" borderId="9" xfId="109" applyFont="1" applyBorder="1" applyAlignment="1">
      <alignment horizontal="center"/>
    </xf>
    <xf numFmtId="9" fontId="41" fillId="0" borderId="7" xfId="109" applyFont="1" applyBorder="1" applyAlignment="1">
      <alignment horizontal="center"/>
    </xf>
    <xf numFmtId="0" fontId="48" fillId="6" borderId="54" xfId="0" applyFont="1" applyFill="1" applyBorder="1" applyAlignment="1">
      <alignment horizontal="center"/>
    </xf>
    <xf numFmtId="0" fontId="48" fillId="6" borderId="55" xfId="0" applyFont="1" applyFill="1" applyBorder="1" applyAlignment="1">
      <alignment horizontal="center"/>
    </xf>
    <xf numFmtId="0" fontId="49" fillId="0" borderId="6" xfId="0" applyFont="1" applyBorder="1" applyAlignment="1" applyProtection="1">
      <alignment horizontal="left"/>
      <protection locked="0"/>
    </xf>
    <xf numFmtId="0" fontId="49" fillId="0" borderId="9" xfId="0" applyFont="1" applyBorder="1" applyAlignment="1" applyProtection="1">
      <alignment horizontal="left"/>
      <protection locked="0"/>
    </xf>
    <xf numFmtId="0" fontId="43" fillId="10" borderId="15" xfId="0" applyFont="1" applyFill="1" applyBorder="1" applyAlignment="1">
      <alignment horizontal="left" vertical="top" wrapText="1"/>
    </xf>
    <xf numFmtId="0" fontId="43" fillId="10" borderId="8" xfId="0" applyFont="1" applyFill="1" applyBorder="1" applyAlignment="1">
      <alignment horizontal="left" vertical="top" wrapText="1"/>
    </xf>
    <xf numFmtId="0" fontId="43" fillId="10" borderId="14" xfId="0" applyFont="1" applyFill="1" applyBorder="1" applyAlignment="1">
      <alignment horizontal="left" vertical="top" wrapText="1"/>
    </xf>
    <xf numFmtId="0" fontId="43" fillId="10" borderId="5" xfId="0" applyFont="1" applyFill="1" applyBorder="1" applyAlignment="1">
      <alignment horizontal="left" vertical="top" wrapText="1"/>
    </xf>
    <xf numFmtId="0" fontId="43" fillId="10" borderId="0" xfId="0" applyFont="1" applyFill="1" applyAlignment="1">
      <alignment horizontal="left" vertical="top" wrapText="1"/>
    </xf>
    <xf numFmtId="0" fontId="43" fillId="10" borderId="39" xfId="0" applyFont="1" applyFill="1" applyBorder="1" applyAlignment="1">
      <alignment horizontal="left" vertical="top" wrapText="1"/>
    </xf>
    <xf numFmtId="0" fontId="43" fillId="10" borderId="30" xfId="0" applyFont="1" applyFill="1" applyBorder="1" applyAlignment="1">
      <alignment horizontal="left" vertical="top" wrapText="1"/>
    </xf>
    <xf numFmtId="0" fontId="43" fillId="10" borderId="1" xfId="0" applyFont="1" applyFill="1" applyBorder="1" applyAlignment="1">
      <alignment horizontal="left" vertical="top" wrapText="1"/>
    </xf>
    <xf numFmtId="0" fontId="43" fillId="10" borderId="32" xfId="0" applyFont="1" applyFill="1" applyBorder="1" applyAlignment="1">
      <alignment horizontal="left" vertical="top" wrapText="1"/>
    </xf>
    <xf numFmtId="0" fontId="57" fillId="0" borderId="0" xfId="0" applyFont="1" applyAlignment="1">
      <alignment horizontal="center"/>
    </xf>
    <xf numFmtId="0" fontId="38" fillId="0" borderId="23" xfId="0" applyFont="1" applyBorder="1" applyAlignment="1">
      <alignment horizontal="center" vertical="center"/>
    </xf>
    <xf numFmtId="0" fontId="38" fillId="0" borderId="24" xfId="0" applyFont="1" applyBorder="1" applyAlignment="1">
      <alignment horizontal="center" vertical="center"/>
    </xf>
    <xf numFmtId="0" fontId="38" fillId="0" borderId="25" xfId="0" applyFont="1" applyBorder="1" applyAlignment="1">
      <alignment horizontal="center" vertical="center"/>
    </xf>
    <xf numFmtId="0" fontId="43" fillId="0" borderId="6" xfId="0" applyFont="1" applyBorder="1" applyAlignment="1" applyProtection="1">
      <alignment horizontal="center" vertical="top" wrapText="1"/>
      <protection locked="0"/>
    </xf>
    <xf numFmtId="0" fontId="43" fillId="0" borderId="42" xfId="0" applyFont="1" applyBorder="1" applyAlignment="1" applyProtection="1">
      <alignment horizontal="center" vertical="top" wrapText="1"/>
      <protection locked="0"/>
    </xf>
    <xf numFmtId="0" fontId="38" fillId="0" borderId="43" xfId="0" applyFont="1" applyBorder="1" applyAlignment="1">
      <alignment horizontal="center" vertical="center"/>
    </xf>
    <xf numFmtId="0" fontId="38" fillId="0" borderId="1" xfId="0" applyFont="1" applyBorder="1" applyAlignment="1">
      <alignment horizontal="center" vertical="center"/>
    </xf>
    <xf numFmtId="0" fontId="38" fillId="0" borderId="44" xfId="0" applyFont="1" applyBorder="1" applyAlignment="1">
      <alignment horizontal="center" vertical="center"/>
    </xf>
    <xf numFmtId="0" fontId="43" fillId="0" borderId="29" xfId="0" applyFont="1" applyBorder="1" applyAlignment="1" applyProtection="1">
      <alignment horizontal="center" vertical="top" wrapText="1"/>
      <protection locked="0"/>
    </xf>
    <xf numFmtId="0" fontId="43" fillId="0" borderId="8" xfId="0" applyFont="1" applyBorder="1" applyAlignment="1" applyProtection="1">
      <alignment horizontal="center" vertical="top" wrapText="1"/>
      <protection locked="0"/>
    </xf>
    <xf numFmtId="0" fontId="43" fillId="0" borderId="27" xfId="0" applyFont="1" applyBorder="1" applyAlignment="1" applyProtection="1">
      <alignment horizontal="center" vertical="top" wrapText="1"/>
      <protection locked="0"/>
    </xf>
    <xf numFmtId="0" fontId="43" fillId="0" borderId="13" xfId="0" applyFont="1" applyBorder="1" applyAlignment="1" applyProtection="1">
      <alignment horizontal="center" vertical="top" wrapText="1"/>
      <protection locked="0"/>
    </xf>
    <xf numFmtId="0" fontId="43" fillId="0" borderId="0" xfId="0" applyFont="1" applyAlignment="1" applyProtection="1">
      <alignment horizontal="center" vertical="top" wrapText="1"/>
      <protection locked="0"/>
    </xf>
    <xf numFmtId="0" fontId="43" fillId="0" borderId="19" xfId="0" applyFont="1" applyBorder="1" applyAlignment="1" applyProtection="1">
      <alignment horizontal="center" vertical="top" wrapText="1"/>
      <protection locked="0"/>
    </xf>
    <xf numFmtId="0" fontId="43" fillId="0" borderId="20" xfId="0" applyFont="1" applyBorder="1" applyAlignment="1" applyProtection="1">
      <alignment horizontal="center" vertical="top" wrapText="1"/>
      <protection locked="0"/>
    </xf>
    <xf numFmtId="0" fontId="43" fillId="0" borderId="21" xfId="0" applyFont="1" applyBorder="1" applyAlignment="1" applyProtection="1">
      <alignment horizontal="center" vertical="top" wrapText="1"/>
      <protection locked="0"/>
    </xf>
    <xf numFmtId="0" fontId="43" fillId="0" borderId="22" xfId="0" applyFont="1" applyBorder="1" applyAlignment="1" applyProtection="1">
      <alignment horizontal="center" vertical="top" wrapText="1"/>
      <protection locked="0"/>
    </xf>
    <xf numFmtId="0" fontId="55" fillId="0" borderId="13" xfId="0" applyFont="1" applyBorder="1" applyAlignment="1">
      <alignment horizontal="center" vertical="center"/>
    </xf>
    <xf numFmtId="0" fontId="55" fillId="0" borderId="0" xfId="0" applyFont="1" applyAlignment="1">
      <alignment horizontal="center" vertical="center"/>
    </xf>
    <xf numFmtId="0" fontId="45" fillId="6" borderId="0" xfId="0" applyFont="1" applyFill="1" applyAlignment="1">
      <alignment horizontal="center" vertical="top" wrapText="1"/>
    </xf>
    <xf numFmtId="0" fontId="41" fillId="0" borderId="6" xfId="0" applyFont="1" applyBorder="1" applyAlignment="1">
      <alignment horizontal="left"/>
    </xf>
    <xf numFmtId="0" fontId="41" fillId="0" borderId="9" xfId="0" applyFont="1" applyBorder="1" applyAlignment="1">
      <alignment horizontal="left"/>
    </xf>
    <xf numFmtId="0" fontId="41" fillId="0" borderId="7" xfId="0" applyFont="1" applyBorder="1" applyAlignment="1">
      <alignment horizontal="left"/>
    </xf>
    <xf numFmtId="0" fontId="37" fillId="0" borderId="15" xfId="0" applyFont="1" applyBorder="1" applyAlignment="1">
      <alignment horizontal="left"/>
    </xf>
    <xf numFmtId="0" fontId="37" fillId="0" borderId="8" xfId="0" applyFont="1" applyBorder="1" applyAlignment="1">
      <alignment horizontal="left"/>
    </xf>
    <xf numFmtId="0" fontId="37" fillId="0" borderId="14" xfId="0" applyFont="1" applyBorder="1" applyAlignment="1">
      <alignment horizontal="left"/>
    </xf>
    <xf numFmtId="0" fontId="48" fillId="6" borderId="53" xfId="0" applyFont="1" applyFill="1" applyBorder="1" applyAlignment="1">
      <alignment horizontal="center" vertical="center"/>
    </xf>
    <xf numFmtId="0" fontId="48" fillId="6" borderId="54" xfId="0" applyFont="1" applyFill="1" applyBorder="1" applyAlignment="1">
      <alignment horizontal="center" vertical="center"/>
    </xf>
    <xf numFmtId="0" fontId="82" fillId="0" borderId="0" xfId="0" applyFont="1" applyAlignment="1">
      <alignment horizontal="center" vertical="center"/>
    </xf>
    <xf numFmtId="44" fontId="36" fillId="8" borderId="45" xfId="11" applyFont="1" applyFill="1" applyBorder="1" applyAlignment="1" applyProtection="1">
      <alignment horizontal="center"/>
    </xf>
    <xf numFmtId="44" fontId="36" fillId="8" borderId="12" xfId="11" applyFont="1" applyFill="1" applyBorder="1" applyAlignment="1" applyProtection="1">
      <alignment horizontal="center"/>
    </xf>
    <xf numFmtId="0" fontId="45" fillId="0" borderId="0" xfId="0" applyFont="1" applyAlignment="1">
      <alignment horizontal="right" vertical="center"/>
    </xf>
    <xf numFmtId="0" fontId="45" fillId="0" borderId="39" xfId="0" applyFont="1" applyBorder="1" applyAlignment="1">
      <alignment horizontal="right" vertical="center"/>
    </xf>
    <xf numFmtId="0" fontId="57" fillId="0" borderId="0" xfId="0" applyFont="1" applyAlignment="1">
      <alignment horizontal="left" wrapText="1"/>
    </xf>
    <xf numFmtId="0" fontId="80" fillId="10" borderId="15" xfId="0" applyFont="1" applyFill="1" applyBorder="1" applyAlignment="1">
      <alignment horizontal="left" vertical="top" wrapText="1"/>
    </xf>
    <xf numFmtId="0" fontId="80" fillId="10" borderId="8" xfId="0" applyFont="1" applyFill="1" applyBorder="1" applyAlignment="1">
      <alignment horizontal="left" vertical="top" wrapText="1"/>
    </xf>
    <xf numFmtId="0" fontId="80" fillId="10" borderId="14" xfId="0" applyFont="1" applyFill="1" applyBorder="1" applyAlignment="1">
      <alignment horizontal="left" vertical="top" wrapText="1"/>
    </xf>
    <xf numFmtId="0" fontId="80" fillId="10" borderId="5" xfId="0" applyFont="1" applyFill="1" applyBorder="1" applyAlignment="1">
      <alignment horizontal="left" vertical="top" wrapText="1"/>
    </xf>
    <xf numFmtId="0" fontId="80" fillId="10" borderId="0" xfId="0" applyFont="1" applyFill="1" applyAlignment="1">
      <alignment horizontal="left" vertical="top" wrapText="1"/>
    </xf>
    <xf numFmtId="0" fontId="80" fillId="10" borderId="39" xfId="0" applyFont="1" applyFill="1" applyBorder="1" applyAlignment="1">
      <alignment horizontal="left" vertical="top" wrapText="1"/>
    </xf>
    <xf numFmtId="0" fontId="80" fillId="10" borderId="30" xfId="0" applyFont="1" applyFill="1" applyBorder="1" applyAlignment="1">
      <alignment horizontal="left" vertical="top" wrapText="1"/>
    </xf>
    <xf numFmtId="0" fontId="80" fillId="10" borderId="1" xfId="0" applyFont="1" applyFill="1" applyBorder="1" applyAlignment="1">
      <alignment horizontal="left" vertical="top" wrapText="1"/>
    </xf>
    <xf numFmtId="0" fontId="80" fillId="10" borderId="32" xfId="0" applyFont="1" applyFill="1" applyBorder="1" applyAlignment="1">
      <alignment horizontal="left" vertical="top" wrapText="1"/>
    </xf>
    <xf numFmtId="0" fontId="40" fillId="0" borderId="0" xfId="0" applyFont="1" applyAlignment="1">
      <alignment horizontal="center"/>
    </xf>
    <xf numFmtId="0" fontId="45" fillId="0" borderId="33" xfId="0" applyFont="1" applyBorder="1" applyAlignment="1">
      <alignment horizontal="left" vertical="center"/>
    </xf>
    <xf numFmtId="0" fontId="45" fillId="0" borderId="34" xfId="0" applyFont="1" applyBorder="1" applyAlignment="1">
      <alignment horizontal="left" vertical="center"/>
    </xf>
    <xf numFmtId="0" fontId="42" fillId="0" borderId="0" xfId="0" applyFont="1" applyAlignment="1">
      <alignment horizontal="center"/>
    </xf>
    <xf numFmtId="0" fontId="36" fillId="0" borderId="0" xfId="0" applyFont="1"/>
    <xf numFmtId="0" fontId="57" fillId="0" borderId="21" xfId="0" applyFont="1" applyBorder="1" applyAlignment="1">
      <alignment horizontal="center"/>
    </xf>
    <xf numFmtId="0" fontId="43" fillId="0" borderId="15" xfId="0" applyFont="1" applyBorder="1" applyAlignment="1">
      <alignment horizontal="left" wrapText="1"/>
    </xf>
    <xf numFmtId="0" fontId="43" fillId="0" borderId="8" xfId="0" applyFont="1" applyBorder="1" applyAlignment="1">
      <alignment horizontal="left" wrapText="1"/>
    </xf>
    <xf numFmtId="0" fontId="43" fillId="0" borderId="14" xfId="0" applyFont="1" applyBorder="1" applyAlignment="1">
      <alignment horizontal="left" wrapText="1"/>
    </xf>
    <xf numFmtId="0" fontId="43" fillId="0" borderId="5" xfId="0" applyFont="1" applyBorder="1" applyAlignment="1">
      <alignment horizontal="left" wrapText="1"/>
    </xf>
    <xf numFmtId="0" fontId="43" fillId="0" borderId="0" xfId="0" applyFont="1" applyAlignment="1">
      <alignment horizontal="left" wrapText="1"/>
    </xf>
    <xf numFmtId="0" fontId="43" fillId="0" borderId="39" xfId="0" applyFont="1" applyBorder="1" applyAlignment="1">
      <alignment horizontal="left" wrapText="1"/>
    </xf>
    <xf numFmtId="0" fontId="43" fillId="0" borderId="30" xfId="0" applyFont="1" applyBorder="1" applyAlignment="1">
      <alignment horizontal="left" wrapText="1"/>
    </xf>
    <xf numFmtId="0" fontId="43" fillId="0" borderId="1" xfId="0" applyFont="1" applyBorder="1" applyAlignment="1">
      <alignment horizontal="left" wrapText="1"/>
    </xf>
    <xf numFmtId="0" fontId="43" fillId="0" borderId="32" xfId="0" applyFont="1" applyBorder="1" applyAlignment="1">
      <alignment horizontal="left" wrapText="1"/>
    </xf>
    <xf numFmtId="0" fontId="38" fillId="0" borderId="23" xfId="0" applyFont="1" applyBorder="1" applyAlignment="1">
      <alignment horizontal="center"/>
    </xf>
    <xf numFmtId="0" fontId="38" fillId="0" borderId="24" xfId="0" applyFont="1" applyBorder="1" applyAlignment="1">
      <alignment horizontal="center"/>
    </xf>
    <xf numFmtId="0" fontId="38" fillId="0" borderId="25" xfId="0" applyFont="1" applyBorder="1" applyAlignment="1">
      <alignment horizontal="center"/>
    </xf>
    <xf numFmtId="0" fontId="38" fillId="7" borderId="20" xfId="0" applyFont="1" applyFill="1" applyBorder="1" applyAlignment="1">
      <alignment horizontal="left" vertical="center"/>
    </xf>
    <xf numFmtId="0" fontId="38" fillId="7" borderId="21" xfId="0" applyFont="1" applyFill="1" applyBorder="1" applyAlignment="1">
      <alignment horizontal="left" vertical="center"/>
    </xf>
    <xf numFmtId="0" fontId="38" fillId="7" borderId="22" xfId="0" applyFont="1" applyFill="1" applyBorder="1" applyAlignment="1">
      <alignment horizontal="left" vertical="center"/>
    </xf>
    <xf numFmtId="0" fontId="38" fillId="0" borderId="23" xfId="0" applyFont="1" applyBorder="1" applyAlignment="1">
      <alignment horizontal="center" vertical="center" wrapText="1"/>
    </xf>
    <xf numFmtId="0" fontId="38" fillId="0" borderId="24" xfId="0" applyFont="1" applyBorder="1" applyAlignment="1">
      <alignment horizontal="center" vertical="center" wrapText="1"/>
    </xf>
    <xf numFmtId="0" fontId="38" fillId="0" borderId="25" xfId="0" applyFont="1" applyBorder="1" applyAlignment="1">
      <alignment horizontal="center" vertical="center" wrapText="1"/>
    </xf>
    <xf numFmtId="0" fontId="40" fillId="0" borderId="50" xfId="0" applyFont="1" applyBorder="1" applyAlignment="1">
      <alignment horizontal="left" vertical="top" wrapText="1"/>
    </xf>
    <xf numFmtId="0" fontId="80" fillId="0" borderId="17" xfId="0" applyFont="1" applyBorder="1" applyAlignment="1">
      <alignment horizontal="left" vertical="top" wrapText="1"/>
    </xf>
    <xf numFmtId="0" fontId="80" fillId="0" borderId="38" xfId="0" applyFont="1" applyBorder="1" applyAlignment="1">
      <alignment horizontal="left" vertical="top" wrapText="1"/>
    </xf>
    <xf numFmtId="0" fontId="80" fillId="0" borderId="5" xfId="0" applyFont="1" applyBorder="1" applyAlignment="1">
      <alignment horizontal="left" vertical="top" wrapText="1"/>
    </xf>
    <xf numFmtId="0" fontId="80" fillId="0" borderId="0" xfId="0" applyFont="1" applyAlignment="1">
      <alignment horizontal="left" vertical="top" wrapText="1"/>
    </xf>
    <xf numFmtId="0" fontId="80" fillId="0" borderId="39" xfId="0" applyFont="1" applyBorder="1" applyAlignment="1">
      <alignment horizontal="left" vertical="top" wrapText="1"/>
    </xf>
    <xf numFmtId="0" fontId="80" fillId="0" borderId="51" xfId="0" applyFont="1" applyBorder="1" applyAlignment="1">
      <alignment horizontal="left" vertical="top" wrapText="1"/>
    </xf>
    <xf numFmtId="0" fontId="80" fillId="0" borderId="21" xfId="0" applyFont="1" applyBorder="1" applyAlignment="1">
      <alignment horizontal="left" vertical="top" wrapText="1"/>
    </xf>
    <xf numFmtId="0" fontId="80" fillId="0" borderId="52" xfId="0" applyFont="1" applyBorder="1" applyAlignment="1">
      <alignment horizontal="left" vertical="top" wrapText="1"/>
    </xf>
    <xf numFmtId="0" fontId="45" fillId="0" borderId="47" xfId="0" applyFont="1" applyBorder="1" applyAlignment="1">
      <alignment horizontal="left"/>
    </xf>
    <xf numFmtId="0" fontId="38" fillId="7" borderId="10" xfId="0" applyFont="1" applyFill="1" applyBorder="1" applyAlignment="1">
      <alignment horizontal="left" vertical="center"/>
    </xf>
    <xf numFmtId="0" fontId="38" fillId="7" borderId="11" xfId="0" applyFont="1" applyFill="1" applyBorder="1" applyAlignment="1">
      <alignment horizontal="left" vertical="center"/>
    </xf>
    <xf numFmtId="0" fontId="38" fillId="7" borderId="12" xfId="0" applyFont="1" applyFill="1" applyBorder="1" applyAlignment="1">
      <alignment horizontal="left" vertical="center"/>
    </xf>
    <xf numFmtId="0" fontId="43" fillId="0" borderId="50" xfId="0" applyFont="1" applyBorder="1" applyAlignment="1">
      <alignment horizontal="left" vertical="top" wrapText="1"/>
    </xf>
    <xf numFmtId="0" fontId="43" fillId="0" borderId="17" xfId="0" applyFont="1" applyBorder="1" applyAlignment="1">
      <alignment horizontal="left" vertical="top" wrapText="1"/>
    </xf>
    <xf numFmtId="0" fontId="43" fillId="0" borderId="38" xfId="0" applyFont="1" applyBorder="1" applyAlignment="1">
      <alignment horizontal="left" vertical="top" wrapText="1"/>
    </xf>
    <xf numFmtId="0" fontId="43" fillId="0" borderId="5" xfId="0" applyFont="1" applyBorder="1" applyAlignment="1">
      <alignment horizontal="left" vertical="top" wrapText="1"/>
    </xf>
    <xf numFmtId="0" fontId="43" fillId="0" borderId="0" xfId="0" applyFont="1" applyAlignment="1">
      <alignment horizontal="left" vertical="top" wrapText="1"/>
    </xf>
    <xf numFmtId="0" fontId="43" fillId="0" borderId="39" xfId="0" applyFont="1" applyBorder="1" applyAlignment="1">
      <alignment horizontal="left" vertical="top" wrapText="1"/>
    </xf>
    <xf numFmtId="0" fontId="43" fillId="0" borderId="51" xfId="0" applyFont="1" applyBorder="1" applyAlignment="1">
      <alignment horizontal="left" vertical="top" wrapText="1"/>
    </xf>
    <xf numFmtId="0" fontId="43" fillId="0" borderId="21" xfId="0" applyFont="1" applyBorder="1" applyAlignment="1">
      <alignment horizontal="left" vertical="top" wrapText="1"/>
    </xf>
    <xf numFmtId="0" fontId="43" fillId="0" borderId="52" xfId="0" applyFont="1" applyBorder="1" applyAlignment="1">
      <alignment horizontal="left" vertical="top" wrapText="1"/>
    </xf>
    <xf numFmtId="0" fontId="36" fillId="0" borderId="13" xfId="0" applyFont="1" applyBorder="1" applyAlignment="1">
      <alignment horizontal="center" wrapText="1"/>
    </xf>
    <xf numFmtId="0" fontId="36" fillId="0" borderId="0" xfId="0" applyFont="1" applyAlignment="1">
      <alignment horizontal="center" wrapText="1"/>
    </xf>
    <xf numFmtId="0" fontId="45" fillId="0" borderId="0" xfId="0" applyFont="1" applyAlignment="1">
      <alignment horizontal="left" vertical="center"/>
    </xf>
    <xf numFmtId="0" fontId="53" fillId="0" borderId="0" xfId="0" applyFont="1" applyAlignment="1">
      <alignment horizontal="left"/>
    </xf>
    <xf numFmtId="0" fontId="48" fillId="6" borderId="53" xfId="0" applyFont="1" applyFill="1" applyBorder="1" applyAlignment="1">
      <alignment horizontal="center"/>
    </xf>
    <xf numFmtId="0" fontId="48" fillId="0" borderId="0" xfId="0" applyFont="1" applyAlignment="1">
      <alignment horizontal="right"/>
    </xf>
    <xf numFmtId="0" fontId="40" fillId="0" borderId="0" xfId="0" applyFont="1" applyAlignment="1">
      <alignment horizontal="left"/>
    </xf>
    <xf numFmtId="166" fontId="36" fillId="0" borderId="0" xfId="0" applyNumberFormat="1" applyFont="1" applyAlignment="1">
      <alignment horizontal="center"/>
    </xf>
    <xf numFmtId="0" fontId="36" fillId="0" borderId="20" xfId="0" applyFont="1" applyBorder="1" applyAlignment="1">
      <alignment horizontal="center" vertical="center" wrapText="1"/>
    </xf>
    <xf numFmtId="0" fontId="36" fillId="0" borderId="21" xfId="0" applyFont="1" applyBorder="1" applyAlignment="1">
      <alignment horizontal="center" vertical="center" wrapText="1"/>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722">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none">
          <bgColor auto="1"/>
        </patternFill>
      </fill>
    </dxf>
    <dxf>
      <font>
        <color auto="1"/>
      </font>
      <fill>
        <patternFill>
          <bgColor rgb="FFFFFFFF"/>
        </patternFill>
      </fill>
    </dxf>
    <dxf>
      <font>
        <color auto="1"/>
      </font>
      <fill>
        <patternFill>
          <bgColor rgb="FFCECFCB"/>
        </patternFill>
      </fill>
    </dxf>
    <dxf>
      <fill>
        <patternFill>
          <bgColor rgb="FF93B1CC"/>
        </patternFill>
      </fill>
    </dxf>
    <dxf>
      <fill>
        <patternFill>
          <bgColor rgb="FF93B1CC"/>
        </patternFill>
      </fill>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patternType="solid">
          <bgColor rgb="FFCECFCB"/>
        </patternFill>
      </fill>
    </dxf>
    <dxf>
      <fill>
        <patternFill>
          <bgColor rgb="FF93B1CC"/>
        </patternFill>
      </fill>
    </dxf>
    <dxf>
      <font>
        <color rgb="FF9C0006"/>
      </font>
      <fill>
        <patternFill>
          <bgColor rgb="FFFFC7CE"/>
        </patternFill>
      </fill>
    </dxf>
    <dxf>
      <font>
        <color rgb="FF9C0006"/>
      </font>
      <fill>
        <patternFill>
          <bgColor rgb="FFFFC7CE"/>
        </patternFill>
      </fill>
    </dxf>
    <dxf>
      <fill>
        <patternFill>
          <bgColor rgb="FF93B1CC"/>
        </patternFill>
      </fill>
    </dxf>
    <dxf>
      <font>
        <color rgb="FF9C0006"/>
      </font>
      <fill>
        <patternFill>
          <bgColor rgb="FFFFC7CE"/>
        </patternFill>
      </fill>
    </dxf>
    <dxf>
      <font>
        <color theme="0"/>
      </font>
    </dxf>
  </dxfs>
  <tableStyles count="0" defaultTableStyle="TableStyleMedium9" defaultPivotStyle="PivotStyleLight16"/>
  <colors>
    <mruColors>
      <color rgb="FFFFC7CE"/>
      <color rgb="FF9C0006"/>
      <color rgb="FFCECFCB"/>
      <color rgb="FF93B1CC"/>
      <color rgb="FF93B1F1"/>
      <color rgb="FF93B1F4"/>
      <color rgb="FFFFFFFF"/>
      <color rgb="FF373737"/>
      <color rgb="FF822433"/>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Redline/TurnKey/TurnKeyICW_01.01.26_Draft.xlsx" TargetMode="External"/><Relationship Id="rId2" Type="http://schemas.openxmlformats.org/officeDocument/2006/relationships/externalLinkPath" Target="file:///N:\CommInv\Procedures%20Binder\2026%20Procedures%20Forms\Forms\Redline\TurnKey\TurnKeyICW_01.01.26_Draft.xlsx" TargetMode="External"/><Relationship Id="rId1" Type="http://schemas.openxmlformats.org/officeDocument/2006/relationships/externalLinkPath" Target="/CommInv/Procedures%20Binder/2026%20Procedures%20Forms/Forms/Redline/TurnKey/TurnKeyICW_01.01.26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VPFIL01\commons\CommInv\AHP%20Procedures%20Binder\2018%20Procedures%20Forms%20Archive\Redline\AHP%20OOR%20Disbursement%20Request%20Workbook_01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come Limits"/>
      <sheetName val="Income Limits Template"/>
      <sheetName val="Revisions"/>
      <sheetName val="Household_Summary"/>
      <sheetName val="Household Member #1-Income"/>
      <sheetName val="Household Member #2-Income"/>
      <sheetName val="Household Member #3-Income"/>
      <sheetName val="Household Member #4-Income"/>
      <sheetName val="Household Member #5-Income"/>
      <sheetName val="Household Member #6-Income"/>
      <sheetName val="Household Member #7-Income"/>
      <sheetName val="Household Member #8-Income"/>
      <sheetName val="Household Member #9-Income"/>
      <sheetName val="Household Member #10-Income"/>
      <sheetName val="Household Member #11-Income"/>
      <sheetName val="Household Member #12-Income"/>
      <sheetName val="Household Member #13-Income"/>
      <sheetName val="Household Member #14-Income"/>
      <sheetName val="Household Member #15-Income"/>
      <sheetName val="download"/>
    </sheetNames>
    <sheetDataSet>
      <sheetData sheetId="0">
        <row r="4">
          <cell r="A4" t="str">
            <v>Arkansas County, Arkansas</v>
          </cell>
        </row>
        <row r="5">
          <cell r="A5" t="str">
            <v>Ashley County, Arkansas</v>
          </cell>
        </row>
        <row r="6">
          <cell r="A6" t="str">
            <v>Baxter County, Arkansas</v>
          </cell>
        </row>
        <row r="7">
          <cell r="A7" t="str">
            <v>Benton County, Arkansas</v>
          </cell>
        </row>
        <row r="8">
          <cell r="A8" t="str">
            <v>Boone County, Arkansas</v>
          </cell>
        </row>
        <row r="9">
          <cell r="A9" t="str">
            <v>Bradley County, Arkansas</v>
          </cell>
        </row>
        <row r="10">
          <cell r="A10" t="str">
            <v>Calhoun County, Arkansas</v>
          </cell>
        </row>
        <row r="11">
          <cell r="A11" t="str">
            <v>Carroll County, Arkansas</v>
          </cell>
        </row>
        <row r="12">
          <cell r="A12" t="str">
            <v>Chicot County, Arkansas</v>
          </cell>
        </row>
        <row r="13">
          <cell r="A13" t="str">
            <v>Clark County, Arkansas</v>
          </cell>
        </row>
        <row r="14">
          <cell r="A14" t="str">
            <v>Clay County, Arkansas</v>
          </cell>
        </row>
        <row r="15">
          <cell r="A15" t="str">
            <v>Cleburne County, Arkansas</v>
          </cell>
        </row>
        <row r="16">
          <cell r="A16" t="str">
            <v>Cleveland County, Arkansas</v>
          </cell>
        </row>
        <row r="17">
          <cell r="A17" t="str">
            <v>Columbia County, Arkansas</v>
          </cell>
        </row>
        <row r="18">
          <cell r="A18" t="str">
            <v>Conway County, Arkansas</v>
          </cell>
        </row>
        <row r="19">
          <cell r="A19" t="str">
            <v>Craighead County, Arkansas</v>
          </cell>
        </row>
        <row r="20">
          <cell r="A20" t="str">
            <v>Crawford County, Arkansas</v>
          </cell>
        </row>
        <row r="21">
          <cell r="A21" t="str">
            <v>Crittenden County, Arkansas</v>
          </cell>
        </row>
        <row r="22">
          <cell r="A22" t="str">
            <v>Cross County, Arkansas</v>
          </cell>
        </row>
        <row r="23">
          <cell r="A23" t="str">
            <v>Dallas County, Arkansas</v>
          </cell>
        </row>
        <row r="24">
          <cell r="A24" t="str">
            <v>Desha County, Arkansas</v>
          </cell>
        </row>
        <row r="25">
          <cell r="A25" t="str">
            <v>Drew County, Arkansas</v>
          </cell>
        </row>
        <row r="26">
          <cell r="A26" t="str">
            <v>Faulkner County, Arkansas</v>
          </cell>
        </row>
        <row r="27">
          <cell r="A27" t="str">
            <v>Franklin County, Arkansas</v>
          </cell>
        </row>
        <row r="28">
          <cell r="A28" t="str">
            <v>Fulton County, Arkansas</v>
          </cell>
        </row>
        <row r="29">
          <cell r="A29" t="str">
            <v>Garland County, Arkansas</v>
          </cell>
        </row>
        <row r="30">
          <cell r="A30" t="str">
            <v>Grant County, Arkansas</v>
          </cell>
        </row>
        <row r="31">
          <cell r="A31" t="str">
            <v>Greene County, Arkansas</v>
          </cell>
        </row>
        <row r="32">
          <cell r="A32" t="str">
            <v>Hempstead County, Arkansas</v>
          </cell>
        </row>
        <row r="33">
          <cell r="A33" t="str">
            <v>Hot Spring County, Arkansas</v>
          </cell>
        </row>
        <row r="34">
          <cell r="A34" t="str">
            <v>Howard County, Arkansas</v>
          </cell>
        </row>
        <row r="35">
          <cell r="A35" t="str">
            <v>Independence County, Arkansas</v>
          </cell>
        </row>
        <row r="36">
          <cell r="A36" t="str">
            <v>Izard County, Arkansas</v>
          </cell>
        </row>
        <row r="37">
          <cell r="A37" t="str">
            <v>Jackson County, Arkansas</v>
          </cell>
        </row>
        <row r="38">
          <cell r="A38" t="str">
            <v>Jefferson County, Arkansas</v>
          </cell>
        </row>
        <row r="39">
          <cell r="A39" t="str">
            <v>Johnson County, Arkansas</v>
          </cell>
        </row>
        <row r="40">
          <cell r="A40" t="str">
            <v>Lafayette County, Arkansas</v>
          </cell>
        </row>
        <row r="41">
          <cell r="A41" t="str">
            <v>Lawrence County, Arkansas</v>
          </cell>
        </row>
        <row r="42">
          <cell r="A42" t="str">
            <v>Lee County, Arkansas</v>
          </cell>
        </row>
        <row r="43">
          <cell r="A43" t="str">
            <v>Lincoln County, Arkansas</v>
          </cell>
        </row>
        <row r="44">
          <cell r="A44" t="str">
            <v>Little River County, Arkansas</v>
          </cell>
        </row>
        <row r="45">
          <cell r="A45" t="str">
            <v>Logan County, Arkansas</v>
          </cell>
        </row>
        <row r="46">
          <cell r="A46" t="str">
            <v>Lonoke County, Arkansas</v>
          </cell>
        </row>
        <row r="47">
          <cell r="A47" t="str">
            <v>Madison County, Arkansas</v>
          </cell>
        </row>
        <row r="48">
          <cell r="A48" t="str">
            <v>Marion County, Arkansas</v>
          </cell>
        </row>
        <row r="49">
          <cell r="A49" t="str">
            <v>Miller County, Arkansas</v>
          </cell>
        </row>
        <row r="50">
          <cell r="A50" t="str">
            <v>Mississippi County, Arkansas</v>
          </cell>
        </row>
        <row r="51">
          <cell r="A51" t="str">
            <v>Monroe County, Arkansas</v>
          </cell>
        </row>
        <row r="52">
          <cell r="A52" t="str">
            <v>Montgomery County, Arkansas</v>
          </cell>
        </row>
        <row r="53">
          <cell r="A53" t="str">
            <v>Nevada County, Arkansas</v>
          </cell>
        </row>
        <row r="54">
          <cell r="A54" t="str">
            <v>Newton County, Arkansas</v>
          </cell>
        </row>
        <row r="55">
          <cell r="A55" t="str">
            <v>Ouachita County, Arkansas</v>
          </cell>
        </row>
        <row r="56">
          <cell r="A56" t="str">
            <v>Perry County, Arkansas</v>
          </cell>
        </row>
        <row r="57">
          <cell r="A57" t="str">
            <v>Phillips County, Arkansas</v>
          </cell>
        </row>
        <row r="58">
          <cell r="A58" t="str">
            <v>Pike County, Arkansas</v>
          </cell>
        </row>
        <row r="59">
          <cell r="A59" t="str">
            <v>Poinsett County, Arkansas</v>
          </cell>
        </row>
        <row r="60">
          <cell r="A60" t="str">
            <v>Polk County, Arkansas</v>
          </cell>
        </row>
        <row r="61">
          <cell r="A61" t="str">
            <v>Pope County, Arkansas</v>
          </cell>
        </row>
        <row r="62">
          <cell r="A62" t="str">
            <v>Prairie County, Arkansas</v>
          </cell>
        </row>
        <row r="63">
          <cell r="A63" t="str">
            <v>Pulaski County, Arkansas</v>
          </cell>
        </row>
        <row r="64">
          <cell r="A64" t="str">
            <v>Randolph County, Arkansas</v>
          </cell>
        </row>
        <row r="65">
          <cell r="A65" t="str">
            <v>St. Francis County, Arkansas</v>
          </cell>
        </row>
        <row r="66">
          <cell r="A66" t="str">
            <v>Saline County, Arkansas</v>
          </cell>
        </row>
        <row r="67">
          <cell r="A67" t="str">
            <v>Scott County, Arkansas</v>
          </cell>
        </row>
        <row r="68">
          <cell r="A68" t="str">
            <v>Searcy County, Arkansas</v>
          </cell>
        </row>
        <row r="69">
          <cell r="A69" t="str">
            <v>Sebastian County, Arkansas</v>
          </cell>
        </row>
        <row r="70">
          <cell r="A70" t="str">
            <v>Sevier County, Arkansas</v>
          </cell>
        </row>
        <row r="71">
          <cell r="A71" t="str">
            <v>Sharp County, Arkansas</v>
          </cell>
        </row>
        <row r="72">
          <cell r="A72" t="str">
            <v>Stone County, Arkansas</v>
          </cell>
        </row>
        <row r="73">
          <cell r="A73" t="str">
            <v>Union County, Arkansas</v>
          </cell>
        </row>
        <row r="74">
          <cell r="A74" t="str">
            <v>Van Buren County, Arkansas</v>
          </cell>
        </row>
        <row r="75">
          <cell r="A75" t="str">
            <v>Washington County, Arkansas</v>
          </cell>
        </row>
        <row r="76">
          <cell r="A76" t="str">
            <v>White County, Arkansas</v>
          </cell>
        </row>
        <row r="77">
          <cell r="A77" t="str">
            <v>Woodruff County, Arkansas</v>
          </cell>
        </row>
        <row r="78">
          <cell r="A78" t="str">
            <v>Yell County, Arkansas</v>
          </cell>
        </row>
        <row r="79">
          <cell r="A79" t="str">
            <v>Adams County, Colorado</v>
          </cell>
        </row>
        <row r="80">
          <cell r="A80" t="str">
            <v>Alamosa County, Colorado</v>
          </cell>
        </row>
        <row r="81">
          <cell r="A81" t="str">
            <v>Arapahoe County, Colorado</v>
          </cell>
        </row>
        <row r="82">
          <cell r="A82" t="str">
            <v>Archuleta County, Colorado</v>
          </cell>
        </row>
        <row r="83">
          <cell r="A83" t="str">
            <v>Baca County, Colorado</v>
          </cell>
        </row>
        <row r="84">
          <cell r="A84" t="str">
            <v>Bent County, Colorado</v>
          </cell>
        </row>
        <row r="85">
          <cell r="A85" t="str">
            <v>Boulder County, Colorado</v>
          </cell>
        </row>
        <row r="86">
          <cell r="A86" t="str">
            <v>Broomfield County, Colorado</v>
          </cell>
        </row>
        <row r="87">
          <cell r="A87" t="str">
            <v>Chaffee County, Colorado</v>
          </cell>
        </row>
        <row r="88">
          <cell r="A88" t="str">
            <v>Cheyenne County, Colorado</v>
          </cell>
        </row>
        <row r="89">
          <cell r="A89" t="str">
            <v>Clear Creek County, Colorado</v>
          </cell>
        </row>
        <row r="90">
          <cell r="A90" t="str">
            <v>Conejos County, Colorado</v>
          </cell>
        </row>
        <row r="91">
          <cell r="A91" t="str">
            <v>Costilla County, Colorado</v>
          </cell>
        </row>
        <row r="92">
          <cell r="A92" t="str">
            <v>Crowley County, Colorado</v>
          </cell>
        </row>
        <row r="93">
          <cell r="A93" t="str">
            <v>Custer County, Colorado</v>
          </cell>
        </row>
        <row r="94">
          <cell r="A94" t="str">
            <v>Delta County, Colorado</v>
          </cell>
        </row>
        <row r="95">
          <cell r="A95" t="str">
            <v>Denver County, Colorado</v>
          </cell>
        </row>
        <row r="96">
          <cell r="A96" t="str">
            <v>Dolores County, Colorado</v>
          </cell>
        </row>
        <row r="97">
          <cell r="A97" t="str">
            <v>Douglas County, Colorado</v>
          </cell>
        </row>
        <row r="98">
          <cell r="A98" t="str">
            <v>Eagle County, Colorado</v>
          </cell>
        </row>
        <row r="99">
          <cell r="A99" t="str">
            <v>Elbert County, Colorado</v>
          </cell>
        </row>
        <row r="100">
          <cell r="A100" t="str">
            <v>El Paso County, Colorado</v>
          </cell>
        </row>
        <row r="101">
          <cell r="A101" t="str">
            <v>Fremont County, Colorado</v>
          </cell>
        </row>
        <row r="102">
          <cell r="A102" t="str">
            <v>Garfield County, Colorado</v>
          </cell>
        </row>
        <row r="103">
          <cell r="A103" t="str">
            <v>Gilpin County, Colorado</v>
          </cell>
        </row>
        <row r="104">
          <cell r="A104" t="str">
            <v>Grand County, Colorado</v>
          </cell>
        </row>
        <row r="105">
          <cell r="A105" t="str">
            <v>Gunnison County, Colorado</v>
          </cell>
        </row>
        <row r="106">
          <cell r="A106" t="str">
            <v>Hinsdale County, Colorado</v>
          </cell>
        </row>
        <row r="107">
          <cell r="A107" t="str">
            <v>Huerfano County, Colorado</v>
          </cell>
        </row>
        <row r="108">
          <cell r="A108" t="str">
            <v>Jackson County, Colorado</v>
          </cell>
        </row>
        <row r="109">
          <cell r="A109" t="str">
            <v>Jefferson County, Colorado</v>
          </cell>
        </row>
        <row r="110">
          <cell r="A110" t="str">
            <v>Kiowa County, Colorado</v>
          </cell>
        </row>
        <row r="111">
          <cell r="A111" t="str">
            <v>Kit Carson County, Colorado</v>
          </cell>
        </row>
        <row r="112">
          <cell r="A112" t="str">
            <v>Lake County, Colorado</v>
          </cell>
        </row>
        <row r="113">
          <cell r="A113" t="str">
            <v>La Plata County, Colorado</v>
          </cell>
        </row>
        <row r="114">
          <cell r="A114" t="str">
            <v>Larimer County, Colorado</v>
          </cell>
        </row>
        <row r="115">
          <cell r="A115" t="str">
            <v>Las Animas County, Colorado</v>
          </cell>
        </row>
        <row r="116">
          <cell r="A116" t="str">
            <v>Lincoln County, Colorado</v>
          </cell>
        </row>
        <row r="117">
          <cell r="A117" t="str">
            <v>Logan County, Colorado</v>
          </cell>
        </row>
        <row r="118">
          <cell r="A118" t="str">
            <v>Mesa County, Colorado</v>
          </cell>
        </row>
        <row r="119">
          <cell r="A119" t="str">
            <v>Mineral County, Colorado</v>
          </cell>
        </row>
        <row r="120">
          <cell r="A120" t="str">
            <v>Moffat County, Colorado</v>
          </cell>
        </row>
        <row r="121">
          <cell r="A121" t="str">
            <v>Montezuma County, Colorado</v>
          </cell>
        </row>
        <row r="122">
          <cell r="A122" t="str">
            <v>Montrose County, Colorado</v>
          </cell>
        </row>
        <row r="123">
          <cell r="A123" t="str">
            <v>Morgan County, Colorado</v>
          </cell>
        </row>
        <row r="124">
          <cell r="A124" t="str">
            <v>Otero County, Colorado</v>
          </cell>
        </row>
        <row r="125">
          <cell r="A125" t="str">
            <v>Ouray County, Colorado</v>
          </cell>
        </row>
        <row r="126">
          <cell r="A126" t="str">
            <v>Park County, Colorado</v>
          </cell>
        </row>
        <row r="127">
          <cell r="A127" t="str">
            <v>Phillips County, Colorado</v>
          </cell>
        </row>
        <row r="128">
          <cell r="A128" t="str">
            <v>Pitkin County, Colorado</v>
          </cell>
        </row>
        <row r="129">
          <cell r="A129" t="str">
            <v>Prowers County, Colorado</v>
          </cell>
        </row>
        <row r="130">
          <cell r="A130" t="str">
            <v>Pueblo County, Colorado</v>
          </cell>
        </row>
        <row r="131">
          <cell r="A131" t="str">
            <v>Rio Blanco County, Colorado</v>
          </cell>
        </row>
        <row r="132">
          <cell r="A132" t="str">
            <v>Rio Grande County, Colorado</v>
          </cell>
        </row>
        <row r="133">
          <cell r="A133" t="str">
            <v>Routt County, Colorado</v>
          </cell>
        </row>
        <row r="134">
          <cell r="A134" t="str">
            <v>Saguache County, Colorado</v>
          </cell>
        </row>
        <row r="135">
          <cell r="A135" t="str">
            <v>San Juan County, Colorado</v>
          </cell>
        </row>
        <row r="136">
          <cell r="A136" t="str">
            <v>San Miguel County, Colorado</v>
          </cell>
        </row>
        <row r="137">
          <cell r="A137" t="str">
            <v>Sedgwick County, Colorado</v>
          </cell>
        </row>
        <row r="138">
          <cell r="A138" t="str">
            <v>Summit County, Colorado</v>
          </cell>
        </row>
        <row r="139">
          <cell r="A139" t="str">
            <v>Teller County, Colorado</v>
          </cell>
        </row>
        <row r="140">
          <cell r="A140" t="str">
            <v>Washington County, Colorado</v>
          </cell>
        </row>
        <row r="141">
          <cell r="A141" t="str">
            <v>Weld County, Colorado</v>
          </cell>
        </row>
        <row r="142">
          <cell r="A142" t="str">
            <v>Yuma County, Colorado</v>
          </cell>
        </row>
        <row r="143">
          <cell r="A143" t="str">
            <v>Adams County, Illinois</v>
          </cell>
        </row>
        <row r="144">
          <cell r="A144" t="str">
            <v>Alexander County, Illinois</v>
          </cell>
        </row>
        <row r="145">
          <cell r="A145" t="str">
            <v>Bond County, Illinois</v>
          </cell>
        </row>
        <row r="146">
          <cell r="A146" t="str">
            <v>Boone County, Illinois</v>
          </cell>
        </row>
        <row r="147">
          <cell r="A147" t="str">
            <v>Brown County, Illinois</v>
          </cell>
        </row>
        <row r="148">
          <cell r="A148" t="str">
            <v>Bureau County, Illinois</v>
          </cell>
        </row>
        <row r="149">
          <cell r="A149" t="str">
            <v>Calhoun County, Illinois</v>
          </cell>
        </row>
        <row r="150">
          <cell r="A150" t="str">
            <v>Carroll County, Illinois</v>
          </cell>
        </row>
        <row r="151">
          <cell r="A151" t="str">
            <v>Cass County, Illinois</v>
          </cell>
        </row>
        <row r="152">
          <cell r="A152" t="str">
            <v>Champaign County, Illinois</v>
          </cell>
        </row>
        <row r="153">
          <cell r="A153" t="str">
            <v>Christian County, Illinois</v>
          </cell>
        </row>
        <row r="154">
          <cell r="A154" t="str">
            <v>Clark County, Illinois</v>
          </cell>
        </row>
        <row r="155">
          <cell r="A155" t="str">
            <v>Clay County, Illinois</v>
          </cell>
        </row>
        <row r="156">
          <cell r="A156" t="str">
            <v>Clinton County, Illinois</v>
          </cell>
        </row>
        <row r="157">
          <cell r="A157" t="str">
            <v>Coles County, Illinois</v>
          </cell>
        </row>
        <row r="158">
          <cell r="A158" t="str">
            <v>Cook County, Illinois</v>
          </cell>
        </row>
        <row r="159">
          <cell r="A159" t="str">
            <v>Crawford County, Illinois</v>
          </cell>
        </row>
        <row r="160">
          <cell r="A160" t="str">
            <v>Cumberland County, Illinois</v>
          </cell>
        </row>
        <row r="161">
          <cell r="A161" t="str">
            <v>DeKalb County, Illinois</v>
          </cell>
        </row>
        <row r="162">
          <cell r="A162" t="str">
            <v>De Witt County, Illinois</v>
          </cell>
        </row>
        <row r="163">
          <cell r="A163" t="str">
            <v>Douglas County, Illinois</v>
          </cell>
        </row>
        <row r="164">
          <cell r="A164" t="str">
            <v>DuPage County, Illinois</v>
          </cell>
        </row>
        <row r="165">
          <cell r="A165" t="str">
            <v>Edgar County, Illinois</v>
          </cell>
        </row>
        <row r="166">
          <cell r="A166" t="str">
            <v>Edwards County, Illinois</v>
          </cell>
        </row>
        <row r="167">
          <cell r="A167" t="str">
            <v>Effingham County, Illinois</v>
          </cell>
        </row>
        <row r="168">
          <cell r="A168" t="str">
            <v>Fayette County, Illinois</v>
          </cell>
        </row>
        <row r="169">
          <cell r="A169" t="str">
            <v>Ford County, Illinois</v>
          </cell>
        </row>
        <row r="170">
          <cell r="A170" t="str">
            <v>Franklin County, Illinois</v>
          </cell>
        </row>
        <row r="171">
          <cell r="A171" t="str">
            <v>Fulton County, Illinois</v>
          </cell>
        </row>
        <row r="172">
          <cell r="A172" t="str">
            <v>Gallatin County, Illinois</v>
          </cell>
        </row>
        <row r="173">
          <cell r="A173" t="str">
            <v>Greene County, Illinois</v>
          </cell>
        </row>
        <row r="174">
          <cell r="A174" t="str">
            <v>Grundy County, Illinois</v>
          </cell>
        </row>
        <row r="175">
          <cell r="A175" t="str">
            <v>Hamilton County, Illinois</v>
          </cell>
        </row>
        <row r="176">
          <cell r="A176" t="str">
            <v>Hancock County, Illinois</v>
          </cell>
        </row>
        <row r="177">
          <cell r="A177" t="str">
            <v>Hardin County, Illinois</v>
          </cell>
        </row>
        <row r="178">
          <cell r="A178" t="str">
            <v>Henderson County, Illinois</v>
          </cell>
        </row>
        <row r="179">
          <cell r="A179" t="str">
            <v>Henry County, Illinois</v>
          </cell>
        </row>
        <row r="180">
          <cell r="A180" t="str">
            <v>Iroquois County, Illinois</v>
          </cell>
        </row>
        <row r="181">
          <cell r="A181" t="str">
            <v>Jackson County, Illinois</v>
          </cell>
        </row>
        <row r="182">
          <cell r="A182" t="str">
            <v>Jasper County, Illinois</v>
          </cell>
        </row>
        <row r="183">
          <cell r="A183" t="str">
            <v>Jefferson County, Illinois</v>
          </cell>
        </row>
        <row r="184">
          <cell r="A184" t="str">
            <v>Jersey County, Illinois</v>
          </cell>
        </row>
        <row r="185">
          <cell r="A185" t="str">
            <v>Jo Daviess County, Illinois</v>
          </cell>
        </row>
        <row r="186">
          <cell r="A186" t="str">
            <v>Johnson County, Illinois</v>
          </cell>
        </row>
        <row r="187">
          <cell r="A187" t="str">
            <v>Kane County, Illinois</v>
          </cell>
        </row>
        <row r="188">
          <cell r="A188" t="str">
            <v>Kankakee County, Illinois</v>
          </cell>
        </row>
        <row r="189">
          <cell r="A189" t="str">
            <v>Kendall County, Illinois</v>
          </cell>
        </row>
        <row r="190">
          <cell r="A190" t="str">
            <v>Knox County, Illinois</v>
          </cell>
        </row>
        <row r="191">
          <cell r="A191" t="str">
            <v>Lake County, Illinois</v>
          </cell>
        </row>
        <row r="192">
          <cell r="A192" t="str">
            <v>La Salle County, Illinois</v>
          </cell>
        </row>
        <row r="193">
          <cell r="A193" t="str">
            <v>Lawrence County, Illinois</v>
          </cell>
        </row>
        <row r="194">
          <cell r="A194" t="str">
            <v>Lee County, Illinois</v>
          </cell>
        </row>
        <row r="195">
          <cell r="A195" t="str">
            <v>Livingston County, Illinois</v>
          </cell>
        </row>
        <row r="196">
          <cell r="A196" t="str">
            <v>Logan County, Illinois</v>
          </cell>
        </row>
        <row r="197">
          <cell r="A197" t="str">
            <v>McDonough County, Illinois</v>
          </cell>
        </row>
        <row r="198">
          <cell r="A198" t="str">
            <v>McHenry County, Illinois</v>
          </cell>
        </row>
        <row r="199">
          <cell r="A199" t="str">
            <v>McLean County, Illinois</v>
          </cell>
        </row>
        <row r="200">
          <cell r="A200" t="str">
            <v>Macon County, Illinois</v>
          </cell>
        </row>
        <row r="201">
          <cell r="A201" t="str">
            <v>Macoupin County, Illinois</v>
          </cell>
        </row>
        <row r="202">
          <cell r="A202" t="str">
            <v>Madison County, Illinois</v>
          </cell>
        </row>
        <row r="203">
          <cell r="A203" t="str">
            <v>Marion County, Illinois</v>
          </cell>
        </row>
        <row r="204">
          <cell r="A204" t="str">
            <v>Marshall County, Illinois</v>
          </cell>
        </row>
        <row r="205">
          <cell r="A205" t="str">
            <v>Mason County, Illinois</v>
          </cell>
        </row>
        <row r="206">
          <cell r="A206" t="str">
            <v>Massac County, Illinois</v>
          </cell>
        </row>
        <row r="207">
          <cell r="A207" t="str">
            <v>Menard County, Illinois</v>
          </cell>
        </row>
        <row r="208">
          <cell r="A208" t="str">
            <v>Mercer County, Illinois</v>
          </cell>
        </row>
        <row r="209">
          <cell r="A209" t="str">
            <v>Monroe County, Illinois</v>
          </cell>
        </row>
        <row r="210">
          <cell r="A210" t="str">
            <v>Montgomery County, Illinois</v>
          </cell>
        </row>
        <row r="211">
          <cell r="A211" t="str">
            <v>Morgan County, Illinois</v>
          </cell>
        </row>
        <row r="212">
          <cell r="A212" t="str">
            <v>Moultrie County, Illinois</v>
          </cell>
        </row>
        <row r="213">
          <cell r="A213" t="str">
            <v>Ogle County, Illinois</v>
          </cell>
        </row>
        <row r="214">
          <cell r="A214" t="str">
            <v>Peoria County, Illinois</v>
          </cell>
        </row>
        <row r="215">
          <cell r="A215" t="str">
            <v>Perry County, Illinois</v>
          </cell>
        </row>
        <row r="216">
          <cell r="A216" t="str">
            <v>Piatt County, Illinois</v>
          </cell>
        </row>
        <row r="217">
          <cell r="A217" t="str">
            <v>Pike County, Illinois</v>
          </cell>
        </row>
        <row r="218">
          <cell r="A218" t="str">
            <v>Pope County, Illinois</v>
          </cell>
        </row>
        <row r="219">
          <cell r="A219" t="str">
            <v>Pulaski County, Illinois</v>
          </cell>
        </row>
        <row r="220">
          <cell r="A220" t="str">
            <v>Putnam County, Illinois</v>
          </cell>
        </row>
        <row r="221">
          <cell r="A221" t="str">
            <v>Randolph County, Illinois</v>
          </cell>
        </row>
        <row r="222">
          <cell r="A222" t="str">
            <v>Richland County, Illinois</v>
          </cell>
        </row>
        <row r="223">
          <cell r="A223" t="str">
            <v>Rock Island County, Illinois</v>
          </cell>
        </row>
        <row r="224">
          <cell r="A224" t="str">
            <v>St. Clair County, Illinois</v>
          </cell>
        </row>
        <row r="225">
          <cell r="A225" t="str">
            <v>Saline County, Illinois</v>
          </cell>
        </row>
        <row r="226">
          <cell r="A226" t="str">
            <v>Sangamon County, Illinois</v>
          </cell>
        </row>
        <row r="227">
          <cell r="A227" t="str">
            <v>Schuyler County, Illinois</v>
          </cell>
        </row>
        <row r="228">
          <cell r="A228" t="str">
            <v>Scott County, Illinois</v>
          </cell>
        </row>
        <row r="229">
          <cell r="A229" t="str">
            <v>Shelby County, Illinois</v>
          </cell>
        </row>
        <row r="230">
          <cell r="A230" t="str">
            <v>Stark County, Illinois</v>
          </cell>
        </row>
        <row r="231">
          <cell r="A231" t="str">
            <v>Stephenson County, Illinois</v>
          </cell>
        </row>
        <row r="232">
          <cell r="A232" t="str">
            <v>Tazewell County, Illinois</v>
          </cell>
        </row>
        <row r="233">
          <cell r="A233" t="str">
            <v>Union County, Illinois</v>
          </cell>
        </row>
        <row r="234">
          <cell r="A234" t="str">
            <v>Vermilion County, Illinois</v>
          </cell>
        </row>
        <row r="235">
          <cell r="A235" t="str">
            <v>Wabash County, Illinois</v>
          </cell>
        </row>
        <row r="236">
          <cell r="A236" t="str">
            <v>Warren County, Illinois</v>
          </cell>
        </row>
        <row r="237">
          <cell r="A237" t="str">
            <v>Washington County, Illinois</v>
          </cell>
        </row>
        <row r="238">
          <cell r="A238" t="str">
            <v>Wayne County, Illinois</v>
          </cell>
        </row>
        <row r="239">
          <cell r="A239" t="str">
            <v>White County, Illinois</v>
          </cell>
        </row>
        <row r="240">
          <cell r="A240" t="str">
            <v>Whiteside County, Illinois</v>
          </cell>
        </row>
        <row r="241">
          <cell r="A241" t="str">
            <v>Will County, Illinois</v>
          </cell>
        </row>
        <row r="242">
          <cell r="A242" t="str">
            <v>Williamson County, Illinois</v>
          </cell>
        </row>
        <row r="243">
          <cell r="A243" t="str">
            <v>Winnebago County, Illinois</v>
          </cell>
        </row>
        <row r="244">
          <cell r="A244" t="str">
            <v>Woodford County, Illinois</v>
          </cell>
        </row>
        <row r="245">
          <cell r="A245" t="str">
            <v>Adair County, Iowa</v>
          </cell>
        </row>
        <row r="246">
          <cell r="A246" t="str">
            <v>Adams County, Iowa</v>
          </cell>
        </row>
        <row r="247">
          <cell r="A247" t="str">
            <v>Allamakee County, Iowa</v>
          </cell>
        </row>
        <row r="248">
          <cell r="A248" t="str">
            <v>Appanoose County, Iowa</v>
          </cell>
        </row>
        <row r="249">
          <cell r="A249" t="str">
            <v>Audubon County, Iowa</v>
          </cell>
        </row>
        <row r="250">
          <cell r="A250" t="str">
            <v>Benton County, Iowa</v>
          </cell>
        </row>
        <row r="251">
          <cell r="A251" t="str">
            <v>Black Hawk County, Iowa</v>
          </cell>
        </row>
        <row r="252">
          <cell r="A252" t="str">
            <v>Boone County, Iowa</v>
          </cell>
        </row>
        <row r="253">
          <cell r="A253" t="str">
            <v>Bremer County, Iowa</v>
          </cell>
        </row>
        <row r="254">
          <cell r="A254" t="str">
            <v>Buchanan County, Iowa</v>
          </cell>
        </row>
        <row r="255">
          <cell r="A255" t="str">
            <v>Buena Vista County, Iowa</v>
          </cell>
        </row>
        <row r="256">
          <cell r="A256" t="str">
            <v>Butler County, Iowa</v>
          </cell>
        </row>
        <row r="257">
          <cell r="A257" t="str">
            <v>Calhoun County, Iowa</v>
          </cell>
        </row>
        <row r="258">
          <cell r="A258" t="str">
            <v>Carroll County, Iowa</v>
          </cell>
        </row>
        <row r="259">
          <cell r="A259" t="str">
            <v>Cass County, Iowa</v>
          </cell>
        </row>
        <row r="260">
          <cell r="A260" t="str">
            <v>Cedar County, Iowa</v>
          </cell>
        </row>
        <row r="261">
          <cell r="A261" t="str">
            <v>Cerro Gordo County, Iowa</v>
          </cell>
        </row>
        <row r="262">
          <cell r="A262" t="str">
            <v>Cherokee County, Iowa</v>
          </cell>
        </row>
        <row r="263">
          <cell r="A263" t="str">
            <v>Chickasaw County, Iowa</v>
          </cell>
        </row>
        <row r="264">
          <cell r="A264" t="str">
            <v>Clarke County, Iowa</v>
          </cell>
        </row>
        <row r="265">
          <cell r="A265" t="str">
            <v>Clay County, Iowa</v>
          </cell>
        </row>
        <row r="266">
          <cell r="A266" t="str">
            <v>Clayton County, Iowa</v>
          </cell>
        </row>
        <row r="267">
          <cell r="A267" t="str">
            <v>Clinton County, Iowa</v>
          </cell>
        </row>
        <row r="268">
          <cell r="A268" t="str">
            <v>Crawford County, Iowa</v>
          </cell>
        </row>
        <row r="269">
          <cell r="A269" t="str">
            <v>Dallas County, Iowa</v>
          </cell>
        </row>
        <row r="270">
          <cell r="A270" t="str">
            <v>Davis County, Iowa</v>
          </cell>
        </row>
        <row r="271">
          <cell r="A271" t="str">
            <v>Decatur County, Iowa</v>
          </cell>
        </row>
        <row r="272">
          <cell r="A272" t="str">
            <v>Delaware County, Iowa</v>
          </cell>
        </row>
        <row r="273">
          <cell r="A273" t="str">
            <v>Des Moines County, Iowa</v>
          </cell>
        </row>
        <row r="274">
          <cell r="A274" t="str">
            <v>Dickinson County, Iowa</v>
          </cell>
        </row>
        <row r="275">
          <cell r="A275" t="str">
            <v>Dubuque County, Iowa</v>
          </cell>
        </row>
        <row r="276">
          <cell r="A276" t="str">
            <v>Emmet County, Iowa</v>
          </cell>
        </row>
        <row r="277">
          <cell r="A277" t="str">
            <v>Fayette County, Iowa</v>
          </cell>
        </row>
        <row r="278">
          <cell r="A278" t="str">
            <v>Floyd County, Iowa</v>
          </cell>
        </row>
        <row r="279">
          <cell r="A279" t="str">
            <v>Franklin County, Iowa</v>
          </cell>
        </row>
        <row r="280">
          <cell r="A280" t="str">
            <v>Fremont County, Iowa</v>
          </cell>
        </row>
        <row r="281">
          <cell r="A281" t="str">
            <v>Greene County, Iowa</v>
          </cell>
        </row>
        <row r="282">
          <cell r="A282" t="str">
            <v>Grundy County, Iowa</v>
          </cell>
        </row>
        <row r="283">
          <cell r="A283" t="str">
            <v>Guthrie County, Iowa</v>
          </cell>
        </row>
        <row r="284">
          <cell r="A284" t="str">
            <v>Hamilton County, Iowa</v>
          </cell>
        </row>
        <row r="285">
          <cell r="A285" t="str">
            <v>Hancock County, Iowa</v>
          </cell>
        </row>
        <row r="286">
          <cell r="A286" t="str">
            <v>Hardin County, Iowa</v>
          </cell>
        </row>
        <row r="287">
          <cell r="A287" t="str">
            <v>Harrison County, Iowa</v>
          </cell>
        </row>
        <row r="288">
          <cell r="A288" t="str">
            <v>Henry County, Iowa</v>
          </cell>
        </row>
        <row r="289">
          <cell r="A289" t="str">
            <v>Howard County, Iowa</v>
          </cell>
        </row>
        <row r="290">
          <cell r="A290" t="str">
            <v>Humboldt County, Iowa</v>
          </cell>
        </row>
        <row r="291">
          <cell r="A291" t="str">
            <v>Ida County, Iowa</v>
          </cell>
        </row>
        <row r="292">
          <cell r="A292" t="str">
            <v>Iowa County, Iowa</v>
          </cell>
        </row>
        <row r="293">
          <cell r="A293" t="str">
            <v>Jackson County, Iowa</v>
          </cell>
        </row>
        <row r="294">
          <cell r="A294" t="str">
            <v>Jasper County, Iowa</v>
          </cell>
        </row>
        <row r="295">
          <cell r="A295" t="str">
            <v>Jefferson County, Iowa</v>
          </cell>
        </row>
        <row r="296">
          <cell r="A296" t="str">
            <v>Johnson County, Iowa</v>
          </cell>
        </row>
        <row r="297">
          <cell r="A297" t="str">
            <v>Jones County, Iowa</v>
          </cell>
        </row>
        <row r="298">
          <cell r="A298" t="str">
            <v>Keokuk County, Iowa</v>
          </cell>
        </row>
        <row r="299">
          <cell r="A299" t="str">
            <v>Kossuth County, Iowa</v>
          </cell>
        </row>
        <row r="300">
          <cell r="A300" t="str">
            <v>Lee County, Iowa</v>
          </cell>
        </row>
        <row r="301">
          <cell r="A301" t="str">
            <v>Linn County, Iowa</v>
          </cell>
        </row>
        <row r="302">
          <cell r="A302" t="str">
            <v>Louisa County, Iowa</v>
          </cell>
        </row>
        <row r="303">
          <cell r="A303" t="str">
            <v>Lucas County, Iowa</v>
          </cell>
        </row>
        <row r="304">
          <cell r="A304" t="str">
            <v>Lyon County, Iowa</v>
          </cell>
        </row>
        <row r="305">
          <cell r="A305" t="str">
            <v>Madison County, Iowa</v>
          </cell>
        </row>
        <row r="306">
          <cell r="A306" t="str">
            <v>Mahaska County, Iowa</v>
          </cell>
        </row>
        <row r="307">
          <cell r="A307" t="str">
            <v>Marion County, Iowa</v>
          </cell>
        </row>
        <row r="308">
          <cell r="A308" t="str">
            <v>Marshall County, Iowa</v>
          </cell>
        </row>
        <row r="309">
          <cell r="A309" t="str">
            <v>Mills County, Iowa</v>
          </cell>
        </row>
        <row r="310">
          <cell r="A310" t="str">
            <v>Mitchell County, Iowa</v>
          </cell>
        </row>
        <row r="311">
          <cell r="A311" t="str">
            <v>Monona County, Iowa</v>
          </cell>
        </row>
        <row r="312">
          <cell r="A312" t="str">
            <v>Monroe County, Iowa</v>
          </cell>
        </row>
        <row r="313">
          <cell r="A313" t="str">
            <v>Montgomery County, Iowa</v>
          </cell>
        </row>
        <row r="314">
          <cell r="A314" t="str">
            <v>Muscatine County, Iowa</v>
          </cell>
        </row>
        <row r="315">
          <cell r="A315" t="str">
            <v>O'Brien County, Iowa</v>
          </cell>
        </row>
        <row r="316">
          <cell r="A316" t="str">
            <v>Osceola County, Iowa</v>
          </cell>
        </row>
        <row r="317">
          <cell r="A317" t="str">
            <v>Page County, Iowa</v>
          </cell>
        </row>
        <row r="318">
          <cell r="A318" t="str">
            <v>Palo Alto County, Iowa</v>
          </cell>
        </row>
        <row r="319">
          <cell r="A319" t="str">
            <v>Plymouth County, Iowa</v>
          </cell>
        </row>
        <row r="320">
          <cell r="A320" t="str">
            <v>Pocahontas County, Iowa</v>
          </cell>
        </row>
        <row r="321">
          <cell r="A321" t="str">
            <v>Polk County, Iowa</v>
          </cell>
        </row>
        <row r="322">
          <cell r="A322" t="str">
            <v>Pottawattamie County, Iowa</v>
          </cell>
        </row>
        <row r="323">
          <cell r="A323" t="str">
            <v>Poweshiek County, Iowa</v>
          </cell>
        </row>
        <row r="324">
          <cell r="A324" t="str">
            <v>Ringgold County, Iowa</v>
          </cell>
        </row>
        <row r="325">
          <cell r="A325" t="str">
            <v>Sac County, Iowa</v>
          </cell>
        </row>
        <row r="326">
          <cell r="A326" t="str">
            <v>Scott County, Iowa</v>
          </cell>
        </row>
        <row r="327">
          <cell r="A327" t="str">
            <v>Shelby County, Iowa</v>
          </cell>
        </row>
        <row r="328">
          <cell r="A328" t="str">
            <v>Sioux County, Iowa</v>
          </cell>
        </row>
        <row r="329">
          <cell r="A329" t="str">
            <v>Story County, Iowa</v>
          </cell>
        </row>
        <row r="330">
          <cell r="A330" t="str">
            <v>Tama County, Iowa</v>
          </cell>
        </row>
        <row r="331">
          <cell r="A331" t="str">
            <v>Taylor County, Iowa</v>
          </cell>
        </row>
        <row r="332">
          <cell r="A332" t="str">
            <v>Union County, Iowa</v>
          </cell>
        </row>
        <row r="333">
          <cell r="A333" t="str">
            <v>Van Buren County, Iowa</v>
          </cell>
        </row>
        <row r="334">
          <cell r="A334" t="str">
            <v>Wapello County, Iowa</v>
          </cell>
        </row>
        <row r="335">
          <cell r="A335" t="str">
            <v>Warren County, Iowa</v>
          </cell>
        </row>
        <row r="336">
          <cell r="A336" t="str">
            <v>Washington County, Iowa</v>
          </cell>
        </row>
        <row r="337">
          <cell r="A337" t="str">
            <v>Wayne County, Iowa</v>
          </cell>
        </row>
        <row r="338">
          <cell r="A338" t="str">
            <v>Webster County, Iowa</v>
          </cell>
        </row>
        <row r="339">
          <cell r="A339" t="str">
            <v>Winnebago County, Iowa</v>
          </cell>
        </row>
        <row r="340">
          <cell r="A340" t="str">
            <v>Winneshiek County, Iowa</v>
          </cell>
        </row>
        <row r="341">
          <cell r="A341" t="str">
            <v>Woodbury County, Iowa</v>
          </cell>
        </row>
        <row r="342">
          <cell r="A342" t="str">
            <v>Worth County, Iowa</v>
          </cell>
        </row>
        <row r="343">
          <cell r="A343" t="str">
            <v>Wright County, Iowa</v>
          </cell>
        </row>
        <row r="344">
          <cell r="A344" t="str">
            <v>Allen County, Kansas</v>
          </cell>
        </row>
        <row r="345">
          <cell r="A345" t="str">
            <v>Anderson County, Kansas</v>
          </cell>
        </row>
        <row r="346">
          <cell r="A346" t="str">
            <v>Atchison County, Kansas</v>
          </cell>
        </row>
        <row r="347">
          <cell r="A347" t="str">
            <v>Barber County, Kansas</v>
          </cell>
        </row>
        <row r="348">
          <cell r="A348" t="str">
            <v>Barton County, Kansas</v>
          </cell>
        </row>
        <row r="349">
          <cell r="A349" t="str">
            <v>Bourbon County, Kansas</v>
          </cell>
        </row>
        <row r="350">
          <cell r="A350" t="str">
            <v>Brown County, Kansas</v>
          </cell>
        </row>
        <row r="351">
          <cell r="A351" t="str">
            <v>Butler County, Kansas</v>
          </cell>
        </row>
        <row r="352">
          <cell r="A352" t="str">
            <v>Chase County, Kansas</v>
          </cell>
        </row>
        <row r="353">
          <cell r="A353" t="str">
            <v>Chautauqua County, Kansas</v>
          </cell>
        </row>
        <row r="354">
          <cell r="A354" t="str">
            <v>Cherokee County, Kansas</v>
          </cell>
        </row>
        <row r="355">
          <cell r="A355" t="str">
            <v>Cheyenne County, Kansas</v>
          </cell>
        </row>
        <row r="356">
          <cell r="A356" t="str">
            <v>Clark County, Kansas</v>
          </cell>
        </row>
        <row r="357">
          <cell r="A357" t="str">
            <v>Clay County, Kansas</v>
          </cell>
        </row>
        <row r="358">
          <cell r="A358" t="str">
            <v>Cloud County, Kansas</v>
          </cell>
        </row>
        <row r="359">
          <cell r="A359" t="str">
            <v>Coffey County, Kansas</v>
          </cell>
        </row>
        <row r="360">
          <cell r="A360" t="str">
            <v>Comanche County, Kansas</v>
          </cell>
        </row>
        <row r="361">
          <cell r="A361" t="str">
            <v>Cowley County, Kansas</v>
          </cell>
        </row>
        <row r="362">
          <cell r="A362" t="str">
            <v>Crawford County, Kansas</v>
          </cell>
        </row>
        <row r="363">
          <cell r="A363" t="str">
            <v>Decatur County, Kansas</v>
          </cell>
        </row>
        <row r="364">
          <cell r="A364" t="str">
            <v>Dickinson County, Kansas</v>
          </cell>
        </row>
        <row r="365">
          <cell r="A365" t="str">
            <v>Doniphan County, Kansas</v>
          </cell>
        </row>
        <row r="366">
          <cell r="A366" t="str">
            <v>Douglas County, Kansas</v>
          </cell>
        </row>
        <row r="367">
          <cell r="A367" t="str">
            <v>Edwards County, Kansas</v>
          </cell>
        </row>
        <row r="368">
          <cell r="A368" t="str">
            <v>Elk County, Kansas</v>
          </cell>
        </row>
        <row r="369">
          <cell r="A369" t="str">
            <v>Ellis County, Kansas</v>
          </cell>
        </row>
        <row r="370">
          <cell r="A370" t="str">
            <v>Ellsworth County, Kansas</v>
          </cell>
        </row>
        <row r="371">
          <cell r="A371" t="str">
            <v>Finney County, Kansas</v>
          </cell>
        </row>
        <row r="372">
          <cell r="A372" t="str">
            <v>Ford County, Kansas</v>
          </cell>
        </row>
        <row r="373">
          <cell r="A373" t="str">
            <v>Franklin County, Kansas</v>
          </cell>
        </row>
        <row r="374">
          <cell r="A374" t="str">
            <v>Geary County, Kansas</v>
          </cell>
        </row>
        <row r="375">
          <cell r="A375" t="str">
            <v>Gove County, Kansas</v>
          </cell>
        </row>
        <row r="376">
          <cell r="A376" t="str">
            <v>Graham County, Kansas</v>
          </cell>
        </row>
        <row r="377">
          <cell r="A377" t="str">
            <v>Grant County, Kansas</v>
          </cell>
        </row>
        <row r="378">
          <cell r="A378" t="str">
            <v>Gray County, Kansas</v>
          </cell>
        </row>
        <row r="379">
          <cell r="A379" t="str">
            <v>Greeley County, Kansas</v>
          </cell>
        </row>
        <row r="380">
          <cell r="A380" t="str">
            <v>Greenwood County, Kansas</v>
          </cell>
        </row>
        <row r="381">
          <cell r="A381" t="str">
            <v>Hamilton County, Kansas</v>
          </cell>
        </row>
        <row r="382">
          <cell r="A382" t="str">
            <v>Harper County, Kansas</v>
          </cell>
        </row>
        <row r="383">
          <cell r="A383" t="str">
            <v>Harvey County, Kansas</v>
          </cell>
        </row>
        <row r="384">
          <cell r="A384" t="str">
            <v>Haskell County, Kansas</v>
          </cell>
        </row>
        <row r="385">
          <cell r="A385" t="str">
            <v>Hodgeman County, Kansas</v>
          </cell>
        </row>
        <row r="386">
          <cell r="A386" t="str">
            <v>Jackson County, Kansas</v>
          </cell>
        </row>
        <row r="387">
          <cell r="A387" t="str">
            <v>Jefferson County, Kansas</v>
          </cell>
        </row>
        <row r="388">
          <cell r="A388" t="str">
            <v>Jewell County, Kansas</v>
          </cell>
        </row>
        <row r="389">
          <cell r="A389" t="str">
            <v>Johnson County, Kansas</v>
          </cell>
        </row>
        <row r="390">
          <cell r="A390" t="str">
            <v>Kearny County, Kansas</v>
          </cell>
        </row>
        <row r="391">
          <cell r="A391" t="str">
            <v>Kingman County, Kansas</v>
          </cell>
        </row>
        <row r="392">
          <cell r="A392" t="str">
            <v>Kiowa County, Kansas</v>
          </cell>
        </row>
        <row r="393">
          <cell r="A393" t="str">
            <v>Labette County, Kansas</v>
          </cell>
        </row>
        <row r="394">
          <cell r="A394" t="str">
            <v>Lane County, Kansas</v>
          </cell>
        </row>
        <row r="395">
          <cell r="A395" t="str">
            <v>Leavenworth County, Kansas</v>
          </cell>
        </row>
        <row r="396">
          <cell r="A396" t="str">
            <v>Lincoln County, Kansas</v>
          </cell>
        </row>
        <row r="397">
          <cell r="A397" t="str">
            <v>Linn County, Kansas</v>
          </cell>
        </row>
        <row r="398">
          <cell r="A398" t="str">
            <v>Logan County, Kansas</v>
          </cell>
        </row>
        <row r="399">
          <cell r="A399" t="str">
            <v>Lyon County, Kansas</v>
          </cell>
        </row>
        <row r="400">
          <cell r="A400" t="str">
            <v>McPherson County, Kansas</v>
          </cell>
        </row>
        <row r="401">
          <cell r="A401" t="str">
            <v>Marion County, Kansas</v>
          </cell>
        </row>
        <row r="402">
          <cell r="A402" t="str">
            <v>Marshall County, Kansas</v>
          </cell>
        </row>
        <row r="403">
          <cell r="A403" t="str">
            <v>Meade County, Kansas</v>
          </cell>
        </row>
        <row r="404">
          <cell r="A404" t="str">
            <v>Miami County, Kansas</v>
          </cell>
        </row>
        <row r="405">
          <cell r="A405" t="str">
            <v>Mitchell County, Kansas</v>
          </cell>
        </row>
        <row r="406">
          <cell r="A406" t="str">
            <v>Montgomery County, Kansas</v>
          </cell>
        </row>
        <row r="407">
          <cell r="A407" t="str">
            <v>Morris County, Kansas</v>
          </cell>
        </row>
        <row r="408">
          <cell r="A408" t="str">
            <v>Morton County, Kansas</v>
          </cell>
        </row>
        <row r="409">
          <cell r="A409" t="str">
            <v>Nemaha County, Kansas</v>
          </cell>
        </row>
        <row r="410">
          <cell r="A410" t="str">
            <v>Neosho County, Kansas</v>
          </cell>
        </row>
        <row r="411">
          <cell r="A411" t="str">
            <v>Ness County, Kansas</v>
          </cell>
        </row>
        <row r="412">
          <cell r="A412" t="str">
            <v>Norton County, Kansas</v>
          </cell>
        </row>
        <row r="413">
          <cell r="A413" t="str">
            <v>Osage County, Kansas</v>
          </cell>
        </row>
        <row r="414">
          <cell r="A414" t="str">
            <v>Osborne County, Kansas</v>
          </cell>
        </row>
        <row r="415">
          <cell r="A415" t="str">
            <v>Ottawa County, Kansas</v>
          </cell>
        </row>
        <row r="416">
          <cell r="A416" t="str">
            <v>Pawnee County, Kansas</v>
          </cell>
        </row>
        <row r="417">
          <cell r="A417" t="str">
            <v>Phillips County, Kansas</v>
          </cell>
        </row>
        <row r="418">
          <cell r="A418" t="str">
            <v>Pottawatomie County, Kansas</v>
          </cell>
        </row>
        <row r="419">
          <cell r="A419" t="str">
            <v>Pratt County, Kansas</v>
          </cell>
        </row>
        <row r="420">
          <cell r="A420" t="str">
            <v>Rawlins County, Kansas</v>
          </cell>
        </row>
        <row r="421">
          <cell r="A421" t="str">
            <v>Reno County, Kansas</v>
          </cell>
        </row>
        <row r="422">
          <cell r="A422" t="str">
            <v>Republic County, Kansas</v>
          </cell>
        </row>
        <row r="423">
          <cell r="A423" t="str">
            <v>Rice County, Kansas</v>
          </cell>
        </row>
        <row r="424">
          <cell r="A424" t="str">
            <v>Riley County, Kansas</v>
          </cell>
        </row>
        <row r="425">
          <cell r="A425" t="str">
            <v>Rooks County, Kansas</v>
          </cell>
        </row>
        <row r="426">
          <cell r="A426" t="str">
            <v>Rush County, Kansas</v>
          </cell>
        </row>
        <row r="427">
          <cell r="A427" t="str">
            <v>Russell County, Kansas</v>
          </cell>
        </row>
        <row r="428">
          <cell r="A428" t="str">
            <v>Saline County, Kansas</v>
          </cell>
        </row>
        <row r="429">
          <cell r="A429" t="str">
            <v>Scott County, Kansas</v>
          </cell>
        </row>
        <row r="430">
          <cell r="A430" t="str">
            <v>Sedgwick County, Kansas</v>
          </cell>
        </row>
        <row r="431">
          <cell r="A431" t="str">
            <v>Seward County, Kansas</v>
          </cell>
        </row>
        <row r="432">
          <cell r="A432" t="str">
            <v>Shawnee County, Kansas</v>
          </cell>
        </row>
        <row r="433">
          <cell r="A433" t="str">
            <v>Sheridan County, Kansas</v>
          </cell>
        </row>
        <row r="434">
          <cell r="A434" t="str">
            <v>Sherman County, Kansas</v>
          </cell>
        </row>
        <row r="435">
          <cell r="A435" t="str">
            <v>Smith County, Kansas</v>
          </cell>
        </row>
        <row r="436">
          <cell r="A436" t="str">
            <v>Stafford County, Kansas</v>
          </cell>
        </row>
        <row r="437">
          <cell r="A437" t="str">
            <v>Stanton County, Kansas</v>
          </cell>
        </row>
        <row r="438">
          <cell r="A438" t="str">
            <v>Stevens County, Kansas</v>
          </cell>
        </row>
        <row r="439">
          <cell r="A439" t="str">
            <v>Sumner County, Kansas</v>
          </cell>
        </row>
        <row r="440">
          <cell r="A440" t="str">
            <v>Thomas County, Kansas</v>
          </cell>
        </row>
        <row r="441">
          <cell r="A441" t="str">
            <v>Trego County, Kansas</v>
          </cell>
        </row>
        <row r="442">
          <cell r="A442" t="str">
            <v>Wabaunsee County, Kansas</v>
          </cell>
        </row>
        <row r="443">
          <cell r="A443" t="str">
            <v>Wallace County, Kansas</v>
          </cell>
        </row>
        <row r="444">
          <cell r="A444" t="str">
            <v>Washington County, Kansas</v>
          </cell>
        </row>
        <row r="445">
          <cell r="A445" t="str">
            <v>Wichita County, Kansas</v>
          </cell>
        </row>
        <row r="446">
          <cell r="A446" t="str">
            <v>Wilson County, Kansas</v>
          </cell>
        </row>
        <row r="447">
          <cell r="A447" t="str">
            <v>Woodson County, Kansas</v>
          </cell>
        </row>
        <row r="448">
          <cell r="A448" t="str">
            <v>Wyandotte County, Kansas</v>
          </cell>
        </row>
        <row r="449">
          <cell r="A449" t="str">
            <v>Adair County, Missouri</v>
          </cell>
        </row>
        <row r="450">
          <cell r="A450" t="str">
            <v>Andrew County, Missouri</v>
          </cell>
        </row>
        <row r="451">
          <cell r="A451" t="str">
            <v>Atchison County, Missouri</v>
          </cell>
        </row>
        <row r="452">
          <cell r="A452" t="str">
            <v>Audrain County, Missouri</v>
          </cell>
        </row>
        <row r="453">
          <cell r="A453" t="str">
            <v>Barry County, Missouri</v>
          </cell>
        </row>
        <row r="454">
          <cell r="A454" t="str">
            <v>Barton County, Missouri</v>
          </cell>
        </row>
        <row r="455">
          <cell r="A455" t="str">
            <v>Bates County, Missouri</v>
          </cell>
        </row>
        <row r="456">
          <cell r="A456" t="str">
            <v>Benton County, Missouri</v>
          </cell>
        </row>
        <row r="457">
          <cell r="A457" t="str">
            <v>Bollinger County, Missouri</v>
          </cell>
        </row>
        <row r="458">
          <cell r="A458" t="str">
            <v>Boone County, Missouri</v>
          </cell>
        </row>
        <row r="459">
          <cell r="A459" t="str">
            <v>Buchanan County, Missouri</v>
          </cell>
        </row>
        <row r="460">
          <cell r="A460" t="str">
            <v>Butler County, Missouri</v>
          </cell>
        </row>
        <row r="461">
          <cell r="A461" t="str">
            <v>Caldwell County, Missouri</v>
          </cell>
        </row>
        <row r="462">
          <cell r="A462" t="str">
            <v>Callaway County, Missouri</v>
          </cell>
        </row>
        <row r="463">
          <cell r="A463" t="str">
            <v>Camden County, Missouri</v>
          </cell>
        </row>
        <row r="464">
          <cell r="A464" t="str">
            <v>Cape Girardeau County, Missouri</v>
          </cell>
        </row>
        <row r="465">
          <cell r="A465" t="str">
            <v>Carroll County, Missouri</v>
          </cell>
        </row>
        <row r="466">
          <cell r="A466" t="str">
            <v>Carter County, Missouri</v>
          </cell>
        </row>
        <row r="467">
          <cell r="A467" t="str">
            <v>Cass County, Missouri</v>
          </cell>
        </row>
        <row r="468">
          <cell r="A468" t="str">
            <v>Cedar County, Missouri</v>
          </cell>
        </row>
        <row r="469">
          <cell r="A469" t="str">
            <v>Chariton County, Missouri</v>
          </cell>
        </row>
        <row r="470">
          <cell r="A470" t="str">
            <v>Christian County, Missouri</v>
          </cell>
        </row>
        <row r="471">
          <cell r="A471" t="str">
            <v>Clark County, Missouri</v>
          </cell>
        </row>
        <row r="472">
          <cell r="A472" t="str">
            <v>Clay County, Missouri</v>
          </cell>
        </row>
        <row r="473">
          <cell r="A473" t="str">
            <v>Clinton County, Missouri</v>
          </cell>
        </row>
        <row r="474">
          <cell r="A474" t="str">
            <v>Cole County, Missouri</v>
          </cell>
        </row>
        <row r="475">
          <cell r="A475" t="str">
            <v>Cooper County, Missouri</v>
          </cell>
        </row>
        <row r="476">
          <cell r="A476" t="str">
            <v>Crawford County, Missouri</v>
          </cell>
        </row>
        <row r="477">
          <cell r="A477" t="str">
            <v>Sullivan part-Sullivan city part of Crawford County County, Missouri</v>
          </cell>
        </row>
        <row r="478">
          <cell r="A478" t="str">
            <v>Dade County, Missouri</v>
          </cell>
        </row>
        <row r="479">
          <cell r="A479" t="str">
            <v>Dallas County, Missouri</v>
          </cell>
        </row>
        <row r="480">
          <cell r="A480" t="str">
            <v>Daviess County, Missouri</v>
          </cell>
        </row>
        <row r="481">
          <cell r="A481" t="str">
            <v>DeKalb County, Missouri</v>
          </cell>
        </row>
        <row r="482">
          <cell r="A482" t="str">
            <v>Dent County, Missouri</v>
          </cell>
        </row>
        <row r="483">
          <cell r="A483" t="str">
            <v>Douglas County, Missouri</v>
          </cell>
        </row>
        <row r="484">
          <cell r="A484" t="str">
            <v>Dunklin County, Missouri</v>
          </cell>
        </row>
        <row r="485">
          <cell r="A485" t="str">
            <v>Franklin County, Missouri</v>
          </cell>
        </row>
        <row r="486">
          <cell r="A486" t="str">
            <v>Gasconade County, Missouri</v>
          </cell>
        </row>
        <row r="487">
          <cell r="A487" t="str">
            <v>Gentry County, Missouri</v>
          </cell>
        </row>
        <row r="488">
          <cell r="A488" t="str">
            <v>Greene County, Missouri</v>
          </cell>
        </row>
        <row r="489">
          <cell r="A489" t="str">
            <v>Grundy County, Missouri</v>
          </cell>
        </row>
        <row r="490">
          <cell r="A490" t="str">
            <v>Harrison County, Missouri</v>
          </cell>
        </row>
        <row r="491">
          <cell r="A491" t="str">
            <v>Henry County, Missouri</v>
          </cell>
        </row>
        <row r="492">
          <cell r="A492" t="str">
            <v>Hickory County, Missouri</v>
          </cell>
        </row>
        <row r="493">
          <cell r="A493" t="str">
            <v>Holt County, Missouri</v>
          </cell>
        </row>
        <row r="494">
          <cell r="A494" t="str">
            <v>Howard County, Missouri</v>
          </cell>
        </row>
        <row r="495">
          <cell r="A495" t="str">
            <v>Howell County, Missouri</v>
          </cell>
        </row>
        <row r="496">
          <cell r="A496" t="str">
            <v>Iron County, Missouri</v>
          </cell>
        </row>
        <row r="497">
          <cell r="A497" t="str">
            <v>Jackson County, Missouri</v>
          </cell>
        </row>
        <row r="498">
          <cell r="A498" t="str">
            <v>Jasper County, Missouri</v>
          </cell>
        </row>
        <row r="499">
          <cell r="A499" t="str">
            <v>Jefferson County, Missouri</v>
          </cell>
        </row>
        <row r="500">
          <cell r="A500" t="str">
            <v>Johnson County, Missouri</v>
          </cell>
        </row>
        <row r="501">
          <cell r="A501" t="str">
            <v>Knox County, Missouri</v>
          </cell>
        </row>
        <row r="502">
          <cell r="A502" t="str">
            <v>Laclede County, Missouri</v>
          </cell>
        </row>
        <row r="503">
          <cell r="A503" t="str">
            <v>Lafayette County, Missouri</v>
          </cell>
        </row>
        <row r="504">
          <cell r="A504" t="str">
            <v>Lawrence County, Missouri</v>
          </cell>
        </row>
        <row r="505">
          <cell r="A505" t="str">
            <v>Lewis County, Missouri</v>
          </cell>
        </row>
        <row r="506">
          <cell r="A506" t="str">
            <v>Lincoln County, Missouri</v>
          </cell>
        </row>
        <row r="507">
          <cell r="A507" t="str">
            <v>Linn County, Missouri</v>
          </cell>
        </row>
        <row r="508">
          <cell r="A508" t="str">
            <v>Livingston County, Missouri</v>
          </cell>
        </row>
        <row r="509">
          <cell r="A509" t="str">
            <v>McDonald County, Missouri</v>
          </cell>
        </row>
        <row r="510">
          <cell r="A510" t="str">
            <v>Macon County, Missouri</v>
          </cell>
        </row>
        <row r="511">
          <cell r="A511" t="str">
            <v>Madison County, Missouri</v>
          </cell>
        </row>
        <row r="512">
          <cell r="A512" t="str">
            <v>Maries County, Missouri</v>
          </cell>
        </row>
        <row r="513">
          <cell r="A513" t="str">
            <v>Marion County, Missouri</v>
          </cell>
        </row>
        <row r="514">
          <cell r="A514" t="str">
            <v>Mercer County, Missouri</v>
          </cell>
        </row>
        <row r="515">
          <cell r="A515" t="str">
            <v>Miller County, Missouri</v>
          </cell>
        </row>
        <row r="516">
          <cell r="A516" t="str">
            <v>Mississippi County, Missouri</v>
          </cell>
        </row>
        <row r="517">
          <cell r="A517" t="str">
            <v>Moniteau County, Missouri</v>
          </cell>
        </row>
        <row r="518">
          <cell r="A518" t="str">
            <v>Monroe County, Missouri</v>
          </cell>
        </row>
        <row r="519">
          <cell r="A519" t="str">
            <v>Montgomery County, Missouri</v>
          </cell>
        </row>
        <row r="520">
          <cell r="A520" t="str">
            <v>Morgan County, Missouri</v>
          </cell>
        </row>
        <row r="521">
          <cell r="A521" t="str">
            <v>New Madrid County, Missouri</v>
          </cell>
        </row>
        <row r="522">
          <cell r="A522" t="str">
            <v>Newton County, Missouri</v>
          </cell>
        </row>
        <row r="523">
          <cell r="A523" t="str">
            <v>Nodaway County, Missouri</v>
          </cell>
        </row>
        <row r="524">
          <cell r="A524" t="str">
            <v>Oregon County, Missouri</v>
          </cell>
        </row>
        <row r="525">
          <cell r="A525" t="str">
            <v>Osage County, Missouri</v>
          </cell>
        </row>
        <row r="526">
          <cell r="A526" t="str">
            <v>Ozark County, Missouri</v>
          </cell>
        </row>
        <row r="527">
          <cell r="A527" t="str">
            <v>Pemiscot County, Missouri</v>
          </cell>
        </row>
        <row r="528">
          <cell r="A528" t="str">
            <v>Perry County, Missouri</v>
          </cell>
        </row>
        <row r="529">
          <cell r="A529" t="str">
            <v>Pettis County, Missouri</v>
          </cell>
        </row>
        <row r="530">
          <cell r="A530" t="str">
            <v>Phelps County, Missouri</v>
          </cell>
        </row>
        <row r="531">
          <cell r="A531" t="str">
            <v>Pike County, Missouri</v>
          </cell>
        </row>
        <row r="532">
          <cell r="A532" t="str">
            <v>Platte County, Missouri</v>
          </cell>
        </row>
        <row r="533">
          <cell r="A533" t="str">
            <v>Polk County, Missouri</v>
          </cell>
        </row>
        <row r="534">
          <cell r="A534" t="str">
            <v>Pulaski County, Missouri</v>
          </cell>
        </row>
        <row r="535">
          <cell r="A535" t="str">
            <v>Putnam County, Missouri</v>
          </cell>
        </row>
        <row r="536">
          <cell r="A536" t="str">
            <v>Ralls County, Missouri</v>
          </cell>
        </row>
        <row r="537">
          <cell r="A537" t="str">
            <v>Randolph County, Missouri</v>
          </cell>
        </row>
        <row r="538">
          <cell r="A538" t="str">
            <v>Ray County, Missouri</v>
          </cell>
        </row>
        <row r="539">
          <cell r="A539" t="str">
            <v>Reynolds County, Missouri</v>
          </cell>
        </row>
        <row r="540">
          <cell r="A540" t="str">
            <v>Ripley County, Missouri</v>
          </cell>
        </row>
        <row r="541">
          <cell r="A541" t="str">
            <v>St. Charles County, Missouri</v>
          </cell>
        </row>
        <row r="542">
          <cell r="A542" t="str">
            <v>St. Clair County, Missouri</v>
          </cell>
        </row>
        <row r="543">
          <cell r="A543" t="str">
            <v>Ste. Genevieve County, Missouri</v>
          </cell>
        </row>
        <row r="544">
          <cell r="A544" t="str">
            <v>St. Francois County, Missouri</v>
          </cell>
        </row>
        <row r="545">
          <cell r="A545" t="str">
            <v>St. Louis County, Missouri</v>
          </cell>
        </row>
        <row r="546">
          <cell r="A546" t="str">
            <v>Saline County, Missouri</v>
          </cell>
        </row>
        <row r="547">
          <cell r="A547" t="str">
            <v>Schuyler County, Missouri</v>
          </cell>
        </row>
        <row r="548">
          <cell r="A548" t="str">
            <v>Scotland County, Missouri</v>
          </cell>
        </row>
        <row r="549">
          <cell r="A549" t="str">
            <v>Scott County, Missouri</v>
          </cell>
        </row>
        <row r="550">
          <cell r="A550" t="str">
            <v>Shannon County, Missouri</v>
          </cell>
        </row>
        <row r="551">
          <cell r="A551" t="str">
            <v>Shelby County, Missouri</v>
          </cell>
        </row>
        <row r="552">
          <cell r="A552" t="str">
            <v>Stoddard County, Missouri</v>
          </cell>
        </row>
        <row r="553">
          <cell r="A553" t="str">
            <v>Stone County, Missouri</v>
          </cell>
        </row>
        <row r="554">
          <cell r="A554" t="str">
            <v>Sullivan County, Missouri</v>
          </cell>
        </row>
        <row r="555">
          <cell r="A555" t="str">
            <v>Taney County, Missouri</v>
          </cell>
        </row>
        <row r="556">
          <cell r="A556" t="str">
            <v>Texas County, Missouri</v>
          </cell>
        </row>
        <row r="557">
          <cell r="A557" t="str">
            <v>Vernon County, Missouri</v>
          </cell>
        </row>
        <row r="558">
          <cell r="A558" t="str">
            <v>Warren County, Missouri</v>
          </cell>
        </row>
        <row r="559">
          <cell r="A559" t="str">
            <v>Washington County, Missouri</v>
          </cell>
        </row>
        <row r="560">
          <cell r="A560" t="str">
            <v>Wayne County, Missouri</v>
          </cell>
        </row>
        <row r="561">
          <cell r="A561" t="str">
            <v>Webster County, Missouri</v>
          </cell>
        </row>
        <row r="562">
          <cell r="A562" t="str">
            <v>Worth County, Missouri</v>
          </cell>
        </row>
        <row r="563">
          <cell r="A563" t="str">
            <v>Wright County, Missouri</v>
          </cell>
        </row>
        <row r="564">
          <cell r="A564" t="str">
            <v>St. Louis city County, Missouri</v>
          </cell>
        </row>
        <row r="565">
          <cell r="A565" t="str">
            <v>Adams County, Nebraska</v>
          </cell>
        </row>
        <row r="566">
          <cell r="A566" t="str">
            <v>Antelope County, Nebraska</v>
          </cell>
        </row>
        <row r="567">
          <cell r="A567" t="str">
            <v>Arthur County, Nebraska</v>
          </cell>
        </row>
        <row r="568">
          <cell r="A568" t="str">
            <v>Banner County, Nebraska</v>
          </cell>
        </row>
        <row r="569">
          <cell r="A569" t="str">
            <v>Blaine County, Nebraska</v>
          </cell>
        </row>
        <row r="570">
          <cell r="A570" t="str">
            <v>Boone County, Nebraska</v>
          </cell>
        </row>
        <row r="571">
          <cell r="A571" t="str">
            <v>Box Butte County, Nebraska</v>
          </cell>
        </row>
        <row r="572">
          <cell r="A572" t="str">
            <v>Boyd County, Nebraska</v>
          </cell>
        </row>
        <row r="573">
          <cell r="A573" t="str">
            <v>Brown County, Nebraska</v>
          </cell>
        </row>
        <row r="574">
          <cell r="A574" t="str">
            <v>Buffalo County, Nebraska</v>
          </cell>
        </row>
        <row r="575">
          <cell r="A575" t="str">
            <v>Burt County, Nebraska</v>
          </cell>
        </row>
        <row r="576">
          <cell r="A576" t="str">
            <v>Butler County, Nebraska</v>
          </cell>
        </row>
        <row r="577">
          <cell r="A577" t="str">
            <v>Cass County, Nebraska</v>
          </cell>
        </row>
        <row r="578">
          <cell r="A578" t="str">
            <v>Cedar County, Nebraska</v>
          </cell>
        </row>
        <row r="579">
          <cell r="A579" t="str">
            <v>Chase County, Nebraska</v>
          </cell>
        </row>
        <row r="580">
          <cell r="A580" t="str">
            <v>Cherry County, Nebraska</v>
          </cell>
        </row>
        <row r="581">
          <cell r="A581" t="str">
            <v>Cheyenne County, Nebraska</v>
          </cell>
        </row>
        <row r="582">
          <cell r="A582" t="str">
            <v>Clay County, Nebraska</v>
          </cell>
        </row>
        <row r="583">
          <cell r="A583" t="str">
            <v>Colfax County, Nebraska</v>
          </cell>
        </row>
        <row r="584">
          <cell r="A584" t="str">
            <v>Cuming County, Nebraska</v>
          </cell>
        </row>
        <row r="585">
          <cell r="A585" t="str">
            <v>Custer County, Nebraska</v>
          </cell>
        </row>
        <row r="586">
          <cell r="A586" t="str">
            <v>Dakota County, Nebraska</v>
          </cell>
        </row>
        <row r="587">
          <cell r="A587" t="str">
            <v>Dawes County, Nebraska</v>
          </cell>
        </row>
        <row r="588">
          <cell r="A588" t="str">
            <v>Dawson County, Nebraska</v>
          </cell>
        </row>
        <row r="589">
          <cell r="A589" t="str">
            <v>Deuel County, Nebraska</v>
          </cell>
        </row>
        <row r="590">
          <cell r="A590" t="str">
            <v>Dixon County, Nebraska</v>
          </cell>
        </row>
        <row r="591">
          <cell r="A591" t="str">
            <v>Dodge County, Nebraska</v>
          </cell>
        </row>
        <row r="592">
          <cell r="A592" t="str">
            <v>Douglas County, Nebraska</v>
          </cell>
        </row>
        <row r="593">
          <cell r="A593" t="str">
            <v>Dundy County, Nebraska</v>
          </cell>
        </row>
        <row r="594">
          <cell r="A594" t="str">
            <v>Fillmore County, Nebraska</v>
          </cell>
        </row>
        <row r="595">
          <cell r="A595" t="str">
            <v>Franklin County, Nebraska</v>
          </cell>
        </row>
        <row r="596">
          <cell r="A596" t="str">
            <v>Frontier County, Nebraska</v>
          </cell>
        </row>
        <row r="597">
          <cell r="A597" t="str">
            <v>Furnas County, Nebraska</v>
          </cell>
        </row>
        <row r="598">
          <cell r="A598" t="str">
            <v>Gage County, Nebraska</v>
          </cell>
        </row>
        <row r="599">
          <cell r="A599" t="str">
            <v>Garden County, Nebraska</v>
          </cell>
        </row>
        <row r="600">
          <cell r="A600" t="str">
            <v>Garfield County, Nebraska</v>
          </cell>
        </row>
        <row r="601">
          <cell r="A601" t="str">
            <v>Gosper County, Nebraska</v>
          </cell>
        </row>
        <row r="602">
          <cell r="A602" t="str">
            <v>Grant County, Nebraska</v>
          </cell>
        </row>
        <row r="603">
          <cell r="A603" t="str">
            <v>Greeley County, Nebraska</v>
          </cell>
        </row>
        <row r="604">
          <cell r="A604" t="str">
            <v>Hall County, Nebraska</v>
          </cell>
        </row>
        <row r="605">
          <cell r="A605" t="str">
            <v>Hamilton County, Nebraska</v>
          </cell>
        </row>
        <row r="606">
          <cell r="A606" t="str">
            <v>Harlan County, Nebraska</v>
          </cell>
        </row>
        <row r="607">
          <cell r="A607" t="str">
            <v>Hayes County, Nebraska</v>
          </cell>
        </row>
        <row r="608">
          <cell r="A608" t="str">
            <v>Hitchcock County, Nebraska</v>
          </cell>
        </row>
        <row r="609">
          <cell r="A609" t="str">
            <v>Holt County, Nebraska</v>
          </cell>
        </row>
        <row r="610">
          <cell r="A610" t="str">
            <v>Hooker County, Nebraska</v>
          </cell>
        </row>
        <row r="611">
          <cell r="A611" t="str">
            <v>Howard County, Nebraska</v>
          </cell>
        </row>
        <row r="612">
          <cell r="A612" t="str">
            <v>Jefferson County, Nebraska</v>
          </cell>
        </row>
        <row r="613">
          <cell r="A613" t="str">
            <v>Johnson County, Nebraska</v>
          </cell>
        </row>
        <row r="614">
          <cell r="A614" t="str">
            <v>Kearney County, Nebraska</v>
          </cell>
        </row>
        <row r="615">
          <cell r="A615" t="str">
            <v>Keith County, Nebraska</v>
          </cell>
        </row>
        <row r="616">
          <cell r="A616" t="str">
            <v>Keya Paha County, Nebraska</v>
          </cell>
        </row>
        <row r="617">
          <cell r="A617" t="str">
            <v>Kimball County, Nebraska</v>
          </cell>
        </row>
        <row r="618">
          <cell r="A618" t="str">
            <v>Knox County, Nebraska</v>
          </cell>
        </row>
        <row r="619">
          <cell r="A619" t="str">
            <v>Lancaster County, Nebraska</v>
          </cell>
        </row>
        <row r="620">
          <cell r="A620" t="str">
            <v>Lincoln County, Nebraska</v>
          </cell>
        </row>
        <row r="621">
          <cell r="A621" t="str">
            <v>Logan County, Nebraska</v>
          </cell>
        </row>
        <row r="622">
          <cell r="A622" t="str">
            <v>Loup County, Nebraska</v>
          </cell>
        </row>
        <row r="623">
          <cell r="A623" t="str">
            <v>McPherson County, Nebraska</v>
          </cell>
        </row>
        <row r="624">
          <cell r="A624" t="str">
            <v>Madison County, Nebraska</v>
          </cell>
        </row>
        <row r="625">
          <cell r="A625" t="str">
            <v>Merrick County, Nebraska</v>
          </cell>
        </row>
        <row r="626">
          <cell r="A626" t="str">
            <v>Morrill County, Nebraska</v>
          </cell>
        </row>
        <row r="627">
          <cell r="A627" t="str">
            <v>Nance County, Nebraska</v>
          </cell>
        </row>
        <row r="628">
          <cell r="A628" t="str">
            <v>Nemaha County, Nebraska</v>
          </cell>
        </row>
        <row r="629">
          <cell r="A629" t="str">
            <v>Nuckolls County, Nebraska</v>
          </cell>
        </row>
        <row r="630">
          <cell r="A630" t="str">
            <v>Otoe County, Nebraska</v>
          </cell>
        </row>
        <row r="631">
          <cell r="A631" t="str">
            <v>Pawnee County, Nebraska</v>
          </cell>
        </row>
        <row r="632">
          <cell r="A632" t="str">
            <v>Perkins County, Nebraska</v>
          </cell>
        </row>
        <row r="633">
          <cell r="A633" t="str">
            <v>Phelps County, Nebraska</v>
          </cell>
        </row>
        <row r="634">
          <cell r="A634" t="str">
            <v>Pierce County, Nebraska</v>
          </cell>
        </row>
        <row r="635">
          <cell r="A635" t="str">
            <v>Platte County, Nebraska</v>
          </cell>
        </row>
        <row r="636">
          <cell r="A636" t="str">
            <v>Polk County, Nebraska</v>
          </cell>
        </row>
        <row r="637">
          <cell r="A637" t="str">
            <v>Red Willow County, Nebraska</v>
          </cell>
        </row>
        <row r="638">
          <cell r="A638" t="str">
            <v>Richardson County, Nebraska</v>
          </cell>
        </row>
        <row r="639">
          <cell r="A639" t="str">
            <v>Rock County, Nebraska</v>
          </cell>
        </row>
        <row r="640">
          <cell r="A640" t="str">
            <v>Saline County, Nebraska</v>
          </cell>
        </row>
        <row r="641">
          <cell r="A641" t="str">
            <v>Sarpy County, Nebraska</v>
          </cell>
        </row>
        <row r="642">
          <cell r="A642" t="str">
            <v>Saunders County, Nebraska</v>
          </cell>
        </row>
        <row r="643">
          <cell r="A643" t="str">
            <v>Scotts Bluff County, Nebraska</v>
          </cell>
        </row>
        <row r="644">
          <cell r="A644" t="str">
            <v>Seward County, Nebraska</v>
          </cell>
        </row>
        <row r="645">
          <cell r="A645" t="str">
            <v>Sheridan County, Nebraska</v>
          </cell>
        </row>
        <row r="646">
          <cell r="A646" t="str">
            <v>Sherman County, Nebraska</v>
          </cell>
        </row>
        <row r="647">
          <cell r="A647" t="str">
            <v>Sioux County, Nebraska</v>
          </cell>
        </row>
        <row r="648">
          <cell r="A648" t="str">
            <v>Stanton County, Nebraska</v>
          </cell>
        </row>
        <row r="649">
          <cell r="A649" t="str">
            <v>Thayer County, Nebraska</v>
          </cell>
        </row>
        <row r="650">
          <cell r="A650" t="str">
            <v>Thomas County, Nebraska</v>
          </cell>
        </row>
        <row r="651">
          <cell r="A651" t="str">
            <v>Thurston County, Nebraska</v>
          </cell>
        </row>
        <row r="652">
          <cell r="A652" t="str">
            <v>Valley County, Nebraska</v>
          </cell>
        </row>
        <row r="653">
          <cell r="A653" t="str">
            <v>Washington County, Nebraska</v>
          </cell>
        </row>
        <row r="654">
          <cell r="A654" t="str">
            <v>Wayne County, Nebraska</v>
          </cell>
        </row>
        <row r="655">
          <cell r="A655" t="str">
            <v>Webster County, Nebraska</v>
          </cell>
        </row>
        <row r="656">
          <cell r="A656" t="str">
            <v>Wheeler County, Nebraska</v>
          </cell>
        </row>
        <row r="657">
          <cell r="A657" t="str">
            <v>York County, Nebraska</v>
          </cell>
        </row>
        <row r="658">
          <cell r="A658" t="str">
            <v>Adair County, Oklahoma</v>
          </cell>
        </row>
        <row r="659">
          <cell r="A659" t="str">
            <v>Alfalfa County, Oklahoma</v>
          </cell>
        </row>
        <row r="660">
          <cell r="A660" t="str">
            <v>Atoka County, Oklahoma</v>
          </cell>
        </row>
        <row r="661">
          <cell r="A661" t="str">
            <v>Beaver County, Oklahoma</v>
          </cell>
        </row>
        <row r="662">
          <cell r="A662" t="str">
            <v>Beckham County, Oklahoma</v>
          </cell>
        </row>
        <row r="663">
          <cell r="A663" t="str">
            <v>Blaine County, Oklahoma</v>
          </cell>
        </row>
        <row r="664">
          <cell r="A664" t="str">
            <v>Bryan County, Oklahoma</v>
          </cell>
        </row>
        <row r="665">
          <cell r="A665" t="str">
            <v>Caddo County, Oklahoma</v>
          </cell>
        </row>
        <row r="666">
          <cell r="A666" t="str">
            <v>Canadian County, Oklahoma</v>
          </cell>
        </row>
        <row r="667">
          <cell r="A667" t="str">
            <v>Carter County, Oklahoma</v>
          </cell>
        </row>
        <row r="668">
          <cell r="A668" t="str">
            <v>Cherokee County, Oklahoma</v>
          </cell>
        </row>
        <row r="669">
          <cell r="A669" t="str">
            <v>Choctaw County, Oklahoma</v>
          </cell>
        </row>
        <row r="670">
          <cell r="A670" t="str">
            <v>Cimarron County, Oklahoma</v>
          </cell>
        </row>
        <row r="671">
          <cell r="A671" t="str">
            <v>Cleveland County, Oklahoma</v>
          </cell>
        </row>
        <row r="672">
          <cell r="A672" t="str">
            <v>Coal County, Oklahoma</v>
          </cell>
        </row>
        <row r="673">
          <cell r="A673" t="str">
            <v>Comanche County, Oklahoma</v>
          </cell>
        </row>
        <row r="674">
          <cell r="A674" t="str">
            <v>Cotton County, Oklahoma</v>
          </cell>
        </row>
        <row r="675">
          <cell r="A675" t="str">
            <v>Craig County, Oklahoma</v>
          </cell>
        </row>
        <row r="676">
          <cell r="A676" t="str">
            <v>Creek County, Oklahoma</v>
          </cell>
        </row>
        <row r="677">
          <cell r="A677" t="str">
            <v>Custer County, Oklahoma</v>
          </cell>
        </row>
        <row r="678">
          <cell r="A678" t="str">
            <v>Delaware County, Oklahoma</v>
          </cell>
        </row>
        <row r="679">
          <cell r="A679" t="str">
            <v>Dewey County, Oklahoma</v>
          </cell>
        </row>
        <row r="680">
          <cell r="A680" t="str">
            <v>Ellis County, Oklahoma</v>
          </cell>
        </row>
        <row r="681">
          <cell r="A681" t="str">
            <v>Garfield County, Oklahoma</v>
          </cell>
        </row>
        <row r="682">
          <cell r="A682" t="str">
            <v>Garvin County, Oklahoma</v>
          </cell>
        </row>
        <row r="683">
          <cell r="A683" t="str">
            <v>Grady County, Oklahoma</v>
          </cell>
        </row>
        <row r="684">
          <cell r="A684" t="str">
            <v>Grant County, Oklahoma</v>
          </cell>
        </row>
        <row r="685">
          <cell r="A685" t="str">
            <v>Greer County, Oklahoma</v>
          </cell>
        </row>
        <row r="686">
          <cell r="A686" t="str">
            <v>Harmon County, Oklahoma</v>
          </cell>
        </row>
        <row r="687">
          <cell r="A687" t="str">
            <v>Harper County, Oklahoma</v>
          </cell>
        </row>
        <row r="688">
          <cell r="A688" t="str">
            <v>Haskell County, Oklahoma</v>
          </cell>
        </row>
        <row r="689">
          <cell r="A689" t="str">
            <v>Hughes County, Oklahoma</v>
          </cell>
        </row>
        <row r="690">
          <cell r="A690" t="str">
            <v>Jackson County, Oklahoma</v>
          </cell>
        </row>
        <row r="691">
          <cell r="A691" t="str">
            <v>Jefferson County, Oklahoma</v>
          </cell>
        </row>
        <row r="692">
          <cell r="A692" t="str">
            <v>Johnston County, Oklahoma</v>
          </cell>
        </row>
        <row r="693">
          <cell r="A693" t="str">
            <v>Kay County, Oklahoma</v>
          </cell>
        </row>
        <row r="694">
          <cell r="A694" t="str">
            <v>Kingfisher County, Oklahoma</v>
          </cell>
        </row>
        <row r="695">
          <cell r="A695" t="str">
            <v>Kiowa County, Oklahoma</v>
          </cell>
        </row>
        <row r="696">
          <cell r="A696" t="str">
            <v>Latimer County, Oklahoma</v>
          </cell>
        </row>
        <row r="697">
          <cell r="A697" t="str">
            <v>Le Flore County, Oklahoma</v>
          </cell>
        </row>
        <row r="698">
          <cell r="A698" t="str">
            <v>Lincoln County, Oklahoma</v>
          </cell>
        </row>
        <row r="699">
          <cell r="A699" t="str">
            <v>Logan County, Oklahoma</v>
          </cell>
        </row>
        <row r="700">
          <cell r="A700" t="str">
            <v>Love County, Oklahoma</v>
          </cell>
        </row>
        <row r="701">
          <cell r="A701" t="str">
            <v>McClain County, Oklahoma</v>
          </cell>
        </row>
        <row r="702">
          <cell r="A702" t="str">
            <v>McCurtain County, Oklahoma</v>
          </cell>
        </row>
        <row r="703">
          <cell r="A703" t="str">
            <v>McIntosh County, Oklahoma</v>
          </cell>
        </row>
        <row r="704">
          <cell r="A704" t="str">
            <v>Major County, Oklahoma</v>
          </cell>
        </row>
        <row r="705">
          <cell r="A705" t="str">
            <v>Marshall County, Oklahoma</v>
          </cell>
        </row>
        <row r="706">
          <cell r="A706" t="str">
            <v>Mayes County, Oklahoma</v>
          </cell>
        </row>
        <row r="707">
          <cell r="A707" t="str">
            <v>Murray County, Oklahoma</v>
          </cell>
        </row>
        <row r="708">
          <cell r="A708" t="str">
            <v>Muskogee County, Oklahoma</v>
          </cell>
        </row>
        <row r="709">
          <cell r="A709" t="str">
            <v>Noble County, Oklahoma</v>
          </cell>
        </row>
        <row r="710">
          <cell r="A710" t="str">
            <v>Nowata County, Oklahoma</v>
          </cell>
        </row>
        <row r="711">
          <cell r="A711" t="str">
            <v>Okfuskee County, Oklahoma</v>
          </cell>
        </row>
        <row r="712">
          <cell r="A712" t="str">
            <v>Oklahoma County, Oklahoma</v>
          </cell>
        </row>
        <row r="713">
          <cell r="A713" t="str">
            <v>Okmulgee County, Oklahoma</v>
          </cell>
        </row>
        <row r="714">
          <cell r="A714" t="str">
            <v>Osage County, Oklahoma</v>
          </cell>
        </row>
        <row r="715">
          <cell r="A715" t="str">
            <v>Ottawa County, Oklahoma</v>
          </cell>
        </row>
        <row r="716">
          <cell r="A716" t="str">
            <v>Pawnee County, Oklahoma</v>
          </cell>
        </row>
        <row r="717">
          <cell r="A717" t="str">
            <v>Payne County, Oklahoma</v>
          </cell>
        </row>
        <row r="718">
          <cell r="A718" t="str">
            <v>Pittsburg County, Oklahoma</v>
          </cell>
        </row>
        <row r="719">
          <cell r="A719" t="str">
            <v>Pontotoc County, Oklahoma</v>
          </cell>
        </row>
        <row r="720">
          <cell r="A720" t="str">
            <v>Pottawatomie County, Oklahoma</v>
          </cell>
        </row>
        <row r="721">
          <cell r="A721" t="str">
            <v>Pushmataha County, Oklahoma</v>
          </cell>
        </row>
        <row r="722">
          <cell r="A722" t="str">
            <v>Roger Mills County, Oklahoma</v>
          </cell>
        </row>
        <row r="723">
          <cell r="A723" t="str">
            <v>Rogers County, Oklahoma</v>
          </cell>
        </row>
        <row r="724">
          <cell r="A724" t="str">
            <v>Seminole County, Oklahoma</v>
          </cell>
        </row>
        <row r="725">
          <cell r="A725" t="str">
            <v>Sequoyah County, Oklahoma</v>
          </cell>
        </row>
        <row r="726">
          <cell r="A726" t="str">
            <v>Stephens County, Oklahoma</v>
          </cell>
        </row>
        <row r="727">
          <cell r="A727" t="str">
            <v>Texas County, Oklahoma</v>
          </cell>
        </row>
        <row r="728">
          <cell r="A728" t="str">
            <v>Tillman County, Oklahoma</v>
          </cell>
        </row>
        <row r="729">
          <cell r="A729" t="str">
            <v>Tulsa County, Oklahoma</v>
          </cell>
        </row>
        <row r="730">
          <cell r="A730" t="str">
            <v>Wagoner County, Oklahoma</v>
          </cell>
        </row>
        <row r="731">
          <cell r="A731" t="str">
            <v>Washington County, Oklahoma</v>
          </cell>
        </row>
        <row r="732">
          <cell r="A732" t="str">
            <v>Washita County, Oklahoma</v>
          </cell>
        </row>
        <row r="733">
          <cell r="A733" t="str">
            <v>Woods County, Oklahoma</v>
          </cell>
        </row>
        <row r="734">
          <cell r="A734" t="str">
            <v>Woodward County, Oklahoma</v>
          </cell>
        </row>
      </sheetData>
      <sheetData sheetId="1">
        <row r="3">
          <cell r="A3" t="str">
            <v>1-4</v>
          </cell>
          <cell r="B3" t="str">
            <v>5-8</v>
          </cell>
          <cell r="C3">
            <v>9</v>
          </cell>
          <cell r="D3">
            <v>10</v>
          </cell>
          <cell r="E3">
            <v>11</v>
          </cell>
          <cell r="F3">
            <v>12</v>
          </cell>
          <cell r="G3">
            <v>13</v>
          </cell>
          <cell r="H3">
            <v>14</v>
          </cell>
          <cell r="I3">
            <v>15</v>
          </cell>
        </row>
      </sheetData>
      <sheetData sheetId="2" refreshError="1"/>
      <sheetData sheetId="3">
        <row r="7">
          <cell r="J7" t="str">
            <v/>
          </cell>
        </row>
        <row r="11">
          <cell r="C11">
            <v>0</v>
          </cell>
        </row>
        <row r="31">
          <cell r="E31">
            <v>0</v>
          </cell>
        </row>
        <row r="50">
          <cell r="F5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bursement Request Form"/>
      <sheetName val="Budget Cert"/>
      <sheetName val="Household_Summary"/>
      <sheetName val="Periods"/>
      <sheetName val="Household Member #1-Income"/>
      <sheetName val="Household Member #2-Income"/>
      <sheetName val="Household Member #3-Income"/>
      <sheetName val="Household Member #4-Income"/>
      <sheetName val="Household Member #5-Income"/>
      <sheetName val="Household Member #6-Income"/>
      <sheetName val="Scoring Commitments"/>
      <sheetName val="Pay Periods"/>
      <sheetName val="Revis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F75C-1505-4C95-9F25-DE38CE4B9E0F}">
  <sheetPr codeName="Sheet2"/>
  <dimension ref="A1:BY734"/>
  <sheetViews>
    <sheetView zoomScale="80" zoomScaleNormal="80" workbookViewId="0">
      <pane xSplit="1" ySplit="3" topLeftCell="BC702" activePane="bottomRight" state="frozen"/>
      <selection pane="topRight" activeCell="F1" sqref="F1"/>
      <selection pane="bottomLeft" activeCell="A4" sqref="A4"/>
      <selection pane="bottomRight" activeCell="BE730" sqref="BE730"/>
    </sheetView>
  </sheetViews>
  <sheetFormatPr defaultRowHeight="15.75" x14ac:dyDescent="0.25"/>
  <cols>
    <col min="1" max="1" width="47.125" customWidth="1"/>
    <col min="2" max="2" width="8.75" style="84" customWidth="1"/>
    <col min="21" max="21" width="9" style="84"/>
    <col min="22" max="23" width="9.5" bestFit="1" customWidth="1"/>
    <col min="24" max="39" width="10.5" bestFit="1" customWidth="1"/>
    <col min="40" max="40" width="9" style="84"/>
    <col min="41" max="42" width="9.5" bestFit="1" customWidth="1"/>
    <col min="43" max="58" width="10.5" bestFit="1" customWidth="1"/>
    <col min="59" max="59" width="9" style="84"/>
    <col min="60" max="61" width="9.5" bestFit="1" customWidth="1"/>
    <col min="62" max="77" width="10.5" bestFit="1" customWidth="1"/>
  </cols>
  <sheetData>
    <row r="1" spans="1:77" s="23" customFormat="1" x14ac:dyDescent="0.25">
      <c r="A1" s="85"/>
      <c r="B1" s="83"/>
      <c r="C1" s="85" t="s">
        <v>963</v>
      </c>
      <c r="U1" s="83"/>
      <c r="V1" s="85" t="s">
        <v>1010</v>
      </c>
      <c r="AN1" s="83"/>
      <c r="AO1" s="85" t="s">
        <v>1015</v>
      </c>
      <c r="BG1" s="83"/>
      <c r="BH1" s="85" t="s">
        <v>1026</v>
      </c>
    </row>
    <row r="2" spans="1:77" x14ac:dyDescent="0.25">
      <c r="A2" s="85"/>
      <c r="C2" s="337">
        <v>0.5</v>
      </c>
      <c r="D2" s="338"/>
      <c r="E2" s="338"/>
      <c r="F2" s="338"/>
      <c r="G2" s="338"/>
      <c r="H2" s="338"/>
      <c r="I2" s="338"/>
      <c r="J2" s="338"/>
      <c r="K2" s="339"/>
      <c r="L2" s="337">
        <v>0.8</v>
      </c>
      <c r="M2" s="338"/>
      <c r="N2" s="338"/>
      <c r="O2" s="338"/>
      <c r="P2" s="338"/>
      <c r="Q2" s="338"/>
      <c r="R2" s="338"/>
      <c r="S2" s="338"/>
      <c r="T2" s="339"/>
      <c r="V2" s="337">
        <v>0.5</v>
      </c>
      <c r="W2" s="338"/>
      <c r="X2" s="338"/>
      <c r="Y2" s="338"/>
      <c r="Z2" s="338"/>
      <c r="AA2" s="338"/>
      <c r="AB2" s="338"/>
      <c r="AC2" s="338"/>
      <c r="AD2" s="339"/>
      <c r="AE2" s="337">
        <v>0.8</v>
      </c>
      <c r="AF2" s="338"/>
      <c r="AG2" s="338"/>
      <c r="AH2" s="338"/>
      <c r="AI2" s="338"/>
      <c r="AJ2" s="338"/>
      <c r="AK2" s="338"/>
      <c r="AL2" s="338"/>
      <c r="AM2" s="339"/>
      <c r="AO2" s="337">
        <v>0.5</v>
      </c>
      <c r="AP2" s="338"/>
      <c r="AQ2" s="338"/>
      <c r="AR2" s="338"/>
      <c r="AS2" s="338"/>
      <c r="AT2" s="338"/>
      <c r="AU2" s="338"/>
      <c r="AV2" s="338"/>
      <c r="AW2" s="339"/>
      <c r="AX2" s="337">
        <v>0.8</v>
      </c>
      <c r="AY2" s="338"/>
      <c r="AZ2" s="338"/>
      <c r="BA2" s="338"/>
      <c r="BB2" s="338"/>
      <c r="BC2" s="338"/>
      <c r="BD2" s="338"/>
      <c r="BE2" s="338"/>
      <c r="BF2" s="339"/>
      <c r="BH2" s="337">
        <v>0.5</v>
      </c>
      <c r="BI2" s="338"/>
      <c r="BJ2" s="338"/>
      <c r="BK2" s="338"/>
      <c r="BL2" s="338"/>
      <c r="BM2" s="338"/>
      <c r="BN2" s="338"/>
      <c r="BO2" s="338"/>
      <c r="BP2" s="339"/>
      <c r="BQ2" s="337">
        <v>0.8</v>
      </c>
      <c r="BR2" s="338"/>
      <c r="BS2" s="338"/>
      <c r="BT2" s="338"/>
      <c r="BU2" s="338"/>
      <c r="BV2" s="338"/>
      <c r="BW2" s="338"/>
      <c r="BX2" s="338"/>
      <c r="BY2" s="339"/>
    </row>
    <row r="3" spans="1:77" x14ac:dyDescent="0.25">
      <c r="A3" s="85" t="s">
        <v>943</v>
      </c>
      <c r="C3" s="109" t="s">
        <v>929</v>
      </c>
      <c r="D3" s="110" t="s">
        <v>930</v>
      </c>
      <c r="E3" s="111">
        <v>9</v>
      </c>
      <c r="F3" s="111">
        <v>10</v>
      </c>
      <c r="G3" s="111">
        <v>11</v>
      </c>
      <c r="H3" s="111">
        <v>12</v>
      </c>
      <c r="I3" s="111">
        <v>13</v>
      </c>
      <c r="J3" s="111">
        <v>14</v>
      </c>
      <c r="K3" s="112">
        <v>15</v>
      </c>
      <c r="L3" s="113" t="s">
        <v>929</v>
      </c>
      <c r="M3" s="110" t="s">
        <v>930</v>
      </c>
      <c r="N3" s="111">
        <v>9</v>
      </c>
      <c r="O3" s="111">
        <v>10</v>
      </c>
      <c r="P3" s="111">
        <v>11</v>
      </c>
      <c r="Q3" s="111">
        <v>12</v>
      </c>
      <c r="R3" s="114">
        <v>13</v>
      </c>
      <c r="S3" s="111">
        <v>14</v>
      </c>
      <c r="T3" s="112">
        <v>15</v>
      </c>
      <c r="V3" s="109" t="s">
        <v>929</v>
      </c>
      <c r="W3" s="110" t="s">
        <v>930</v>
      </c>
      <c r="X3" s="111">
        <v>9</v>
      </c>
      <c r="Y3" s="111">
        <v>10</v>
      </c>
      <c r="Z3" s="111">
        <v>11</v>
      </c>
      <c r="AA3" s="111">
        <v>12</v>
      </c>
      <c r="AB3" s="111">
        <v>13</v>
      </c>
      <c r="AC3" s="111">
        <v>14</v>
      </c>
      <c r="AD3" s="112">
        <v>15</v>
      </c>
      <c r="AE3" s="113" t="s">
        <v>929</v>
      </c>
      <c r="AF3" s="110" t="s">
        <v>930</v>
      </c>
      <c r="AG3" s="111">
        <v>9</v>
      </c>
      <c r="AH3" s="111">
        <v>10</v>
      </c>
      <c r="AI3" s="111">
        <v>11</v>
      </c>
      <c r="AJ3" s="111">
        <v>12</v>
      </c>
      <c r="AK3" s="114">
        <v>13</v>
      </c>
      <c r="AL3" s="111">
        <v>14</v>
      </c>
      <c r="AM3" s="112">
        <v>15</v>
      </c>
      <c r="AO3" s="109" t="s">
        <v>929</v>
      </c>
      <c r="AP3" s="110" t="s">
        <v>930</v>
      </c>
      <c r="AQ3" s="111">
        <v>9</v>
      </c>
      <c r="AR3" s="111">
        <v>10</v>
      </c>
      <c r="AS3" s="111">
        <v>11</v>
      </c>
      <c r="AT3" s="111">
        <v>12</v>
      </c>
      <c r="AU3" s="111">
        <v>13</v>
      </c>
      <c r="AV3" s="111">
        <v>14</v>
      </c>
      <c r="AW3" s="112">
        <v>15</v>
      </c>
      <c r="AX3" s="113" t="s">
        <v>929</v>
      </c>
      <c r="AY3" s="110" t="s">
        <v>930</v>
      </c>
      <c r="AZ3" s="111">
        <v>9</v>
      </c>
      <c r="BA3" s="111">
        <v>10</v>
      </c>
      <c r="BB3" s="111">
        <v>11</v>
      </c>
      <c r="BC3" s="111">
        <v>12</v>
      </c>
      <c r="BD3" s="114">
        <v>13</v>
      </c>
      <c r="BE3" s="111">
        <v>14</v>
      </c>
      <c r="BF3" s="112">
        <v>15</v>
      </c>
      <c r="BH3" s="109" t="s">
        <v>929</v>
      </c>
      <c r="BI3" s="110" t="s">
        <v>930</v>
      </c>
      <c r="BJ3" s="111">
        <v>9</v>
      </c>
      <c r="BK3" s="111">
        <v>10</v>
      </c>
      <c r="BL3" s="111">
        <v>11</v>
      </c>
      <c r="BM3" s="111">
        <v>12</v>
      </c>
      <c r="BN3" s="111">
        <v>13</v>
      </c>
      <c r="BO3" s="111">
        <v>14</v>
      </c>
      <c r="BP3" s="112">
        <v>15</v>
      </c>
      <c r="BQ3" s="113" t="s">
        <v>929</v>
      </c>
      <c r="BR3" s="110" t="s">
        <v>930</v>
      </c>
      <c r="BS3" s="111">
        <v>9</v>
      </c>
      <c r="BT3" s="111">
        <v>10</v>
      </c>
      <c r="BU3" s="111">
        <v>11</v>
      </c>
      <c r="BV3" s="111">
        <v>12</v>
      </c>
      <c r="BW3" s="114">
        <v>13</v>
      </c>
      <c r="BX3" s="111">
        <v>14</v>
      </c>
      <c r="BY3" s="112">
        <v>15</v>
      </c>
    </row>
    <row r="4" spans="1:77" x14ac:dyDescent="0.25">
      <c r="A4" s="85" t="s">
        <v>178</v>
      </c>
      <c r="C4">
        <v>32150</v>
      </c>
      <c r="D4">
        <v>42450</v>
      </c>
      <c r="E4">
        <v>45022</v>
      </c>
      <c r="F4">
        <v>47594</v>
      </c>
      <c r="G4">
        <v>50166</v>
      </c>
      <c r="H4">
        <v>52738</v>
      </c>
      <c r="I4">
        <v>55310</v>
      </c>
      <c r="J4">
        <v>57882</v>
      </c>
      <c r="K4">
        <v>60454</v>
      </c>
      <c r="L4">
        <v>51450</v>
      </c>
      <c r="M4">
        <v>67900</v>
      </c>
      <c r="N4">
        <v>72016</v>
      </c>
      <c r="O4">
        <v>76132</v>
      </c>
      <c r="P4">
        <v>80248</v>
      </c>
      <c r="Q4">
        <v>84364</v>
      </c>
      <c r="R4">
        <v>88480</v>
      </c>
      <c r="S4">
        <v>92596</v>
      </c>
      <c r="T4">
        <v>96712</v>
      </c>
      <c r="V4" s="116">
        <v>35350</v>
      </c>
      <c r="W4" s="117">
        <v>46650</v>
      </c>
      <c r="X4" s="117">
        <v>49478</v>
      </c>
      <c r="Y4" s="117">
        <v>52306</v>
      </c>
      <c r="Z4" s="117">
        <v>55134</v>
      </c>
      <c r="AA4" s="117">
        <v>57962</v>
      </c>
      <c r="AB4" s="117">
        <v>60790</v>
      </c>
      <c r="AC4" s="117">
        <v>63618</v>
      </c>
      <c r="AD4" s="118">
        <v>66446</v>
      </c>
      <c r="AE4" s="116">
        <v>56550</v>
      </c>
      <c r="AF4" s="117">
        <v>74650</v>
      </c>
      <c r="AG4" s="117">
        <v>79174</v>
      </c>
      <c r="AH4" s="117">
        <v>83698</v>
      </c>
      <c r="AI4" s="117">
        <v>88222</v>
      </c>
      <c r="AJ4" s="117">
        <v>92746</v>
      </c>
      <c r="AK4" s="117">
        <v>97270</v>
      </c>
      <c r="AL4" s="117">
        <v>101794</v>
      </c>
      <c r="AM4" s="118">
        <v>106318</v>
      </c>
      <c r="AO4" s="116">
        <v>38600</v>
      </c>
      <c r="AP4" s="117">
        <v>50950</v>
      </c>
      <c r="AQ4" s="117">
        <v>54038</v>
      </c>
      <c r="AR4" s="117">
        <v>57126</v>
      </c>
      <c r="AS4" s="117">
        <v>60214</v>
      </c>
      <c r="AT4" s="117">
        <v>63302</v>
      </c>
      <c r="AU4" s="117">
        <v>66390</v>
      </c>
      <c r="AV4" s="117">
        <v>69478</v>
      </c>
      <c r="AW4" s="118">
        <v>72566</v>
      </c>
      <c r="AX4" s="116">
        <v>61750</v>
      </c>
      <c r="AY4" s="117">
        <v>81500</v>
      </c>
      <c r="AZ4" s="117">
        <v>86440</v>
      </c>
      <c r="BA4" s="117">
        <v>91380</v>
      </c>
      <c r="BB4" s="117">
        <v>96320</v>
      </c>
      <c r="BC4" s="117">
        <v>101260</v>
      </c>
      <c r="BD4" s="117">
        <v>106200</v>
      </c>
      <c r="BE4" s="117">
        <v>111140</v>
      </c>
      <c r="BF4" s="118">
        <v>116080</v>
      </c>
      <c r="BH4" s="116">
        <v>38600</v>
      </c>
      <c r="BI4" s="117">
        <v>50950</v>
      </c>
      <c r="BJ4" s="117">
        <v>54038</v>
      </c>
      <c r="BK4" s="117">
        <v>57126</v>
      </c>
      <c r="BL4" s="117">
        <v>60214</v>
      </c>
      <c r="BM4" s="117">
        <v>63302</v>
      </c>
      <c r="BN4" s="117">
        <v>66390</v>
      </c>
      <c r="BO4" s="117">
        <v>69478</v>
      </c>
      <c r="BP4" s="118">
        <v>72566</v>
      </c>
      <c r="BQ4" s="116">
        <v>61750</v>
      </c>
      <c r="BR4" s="117">
        <v>81550</v>
      </c>
      <c r="BS4" s="117">
        <v>86490</v>
      </c>
      <c r="BT4" s="117">
        <v>91430</v>
      </c>
      <c r="BU4" s="117">
        <v>96370</v>
      </c>
      <c r="BV4" s="117">
        <v>101310</v>
      </c>
      <c r="BW4" s="117">
        <v>106250</v>
      </c>
      <c r="BX4" s="117">
        <v>111190</v>
      </c>
      <c r="BY4" s="118">
        <v>116130</v>
      </c>
    </row>
    <row r="5" spans="1:77" x14ac:dyDescent="0.25">
      <c r="A5" s="85" t="s">
        <v>179</v>
      </c>
      <c r="C5">
        <v>31700</v>
      </c>
      <c r="D5">
        <v>41850</v>
      </c>
      <c r="E5">
        <v>44386</v>
      </c>
      <c r="F5">
        <v>46922</v>
      </c>
      <c r="G5">
        <v>49458</v>
      </c>
      <c r="H5">
        <v>51994</v>
      </c>
      <c r="I5">
        <v>54530</v>
      </c>
      <c r="J5">
        <v>57066</v>
      </c>
      <c r="K5">
        <v>59602</v>
      </c>
      <c r="L5">
        <v>50700</v>
      </c>
      <c r="M5">
        <v>66900</v>
      </c>
      <c r="N5">
        <v>70956</v>
      </c>
      <c r="O5">
        <v>75012</v>
      </c>
      <c r="P5">
        <v>79068</v>
      </c>
      <c r="Q5">
        <v>83124</v>
      </c>
      <c r="R5">
        <v>87180</v>
      </c>
      <c r="S5">
        <v>91236</v>
      </c>
      <c r="T5">
        <v>95292</v>
      </c>
      <c r="V5" s="116">
        <v>32600</v>
      </c>
      <c r="W5" s="117">
        <v>43050</v>
      </c>
      <c r="X5" s="117">
        <v>45658</v>
      </c>
      <c r="Y5" s="117">
        <v>48266</v>
      </c>
      <c r="Z5" s="117">
        <v>50874</v>
      </c>
      <c r="AA5" s="117">
        <v>53482</v>
      </c>
      <c r="AB5" s="117">
        <v>56090</v>
      </c>
      <c r="AC5" s="117">
        <v>58698</v>
      </c>
      <c r="AD5" s="118">
        <v>61306</v>
      </c>
      <c r="AE5" s="116">
        <v>52150</v>
      </c>
      <c r="AF5" s="117">
        <v>68850</v>
      </c>
      <c r="AG5" s="117">
        <v>73022</v>
      </c>
      <c r="AH5" s="117">
        <v>77194</v>
      </c>
      <c r="AI5" s="117">
        <v>81366</v>
      </c>
      <c r="AJ5" s="117">
        <v>85538</v>
      </c>
      <c r="AK5" s="117">
        <v>89710</v>
      </c>
      <c r="AL5" s="117">
        <v>93882</v>
      </c>
      <c r="AM5" s="118">
        <v>98054</v>
      </c>
      <c r="AO5" s="116">
        <v>33550</v>
      </c>
      <c r="AP5" s="117">
        <v>44300</v>
      </c>
      <c r="AQ5" s="117">
        <v>46984</v>
      </c>
      <c r="AR5" s="117">
        <v>49668</v>
      </c>
      <c r="AS5" s="117">
        <v>52352</v>
      </c>
      <c r="AT5" s="117">
        <v>55036</v>
      </c>
      <c r="AU5" s="117">
        <v>57720</v>
      </c>
      <c r="AV5" s="117">
        <v>60404</v>
      </c>
      <c r="AW5" s="118">
        <v>63088</v>
      </c>
      <c r="AX5" s="116">
        <v>53700</v>
      </c>
      <c r="AY5" s="117">
        <v>70900</v>
      </c>
      <c r="AZ5" s="117">
        <v>75196</v>
      </c>
      <c r="BA5" s="117">
        <v>79492</v>
      </c>
      <c r="BB5" s="117">
        <v>83788</v>
      </c>
      <c r="BC5" s="117">
        <v>88084</v>
      </c>
      <c r="BD5" s="117">
        <v>92380</v>
      </c>
      <c r="BE5" s="117">
        <v>96676</v>
      </c>
      <c r="BF5" s="118">
        <v>100972</v>
      </c>
      <c r="BH5" s="116">
        <v>35550</v>
      </c>
      <c r="BI5" s="117">
        <v>46950</v>
      </c>
      <c r="BJ5" s="117">
        <v>49794</v>
      </c>
      <c r="BK5" s="117">
        <v>52638</v>
      </c>
      <c r="BL5" s="117">
        <v>55482</v>
      </c>
      <c r="BM5" s="117">
        <v>58326</v>
      </c>
      <c r="BN5" s="117">
        <v>61170</v>
      </c>
      <c r="BO5" s="117">
        <v>64014</v>
      </c>
      <c r="BP5" s="118">
        <v>66858</v>
      </c>
      <c r="BQ5" s="116">
        <v>56900</v>
      </c>
      <c r="BR5" s="117">
        <v>75150</v>
      </c>
      <c r="BS5" s="117">
        <v>79702</v>
      </c>
      <c r="BT5" s="117">
        <v>84254</v>
      </c>
      <c r="BU5" s="117">
        <v>88806</v>
      </c>
      <c r="BV5" s="117">
        <v>93358</v>
      </c>
      <c r="BW5" s="117">
        <v>97910</v>
      </c>
      <c r="BX5" s="117">
        <v>102462</v>
      </c>
      <c r="BY5" s="118">
        <v>107014</v>
      </c>
    </row>
    <row r="6" spans="1:77" x14ac:dyDescent="0.25">
      <c r="A6" s="85" t="s">
        <v>180</v>
      </c>
      <c r="C6">
        <v>31700</v>
      </c>
      <c r="D6">
        <v>41850</v>
      </c>
      <c r="E6">
        <v>44386</v>
      </c>
      <c r="F6">
        <v>46922</v>
      </c>
      <c r="G6">
        <v>49458</v>
      </c>
      <c r="H6">
        <v>51994</v>
      </c>
      <c r="I6">
        <v>54530</v>
      </c>
      <c r="J6">
        <v>57066</v>
      </c>
      <c r="K6">
        <v>59602</v>
      </c>
      <c r="L6">
        <v>50700</v>
      </c>
      <c r="M6">
        <v>66900</v>
      </c>
      <c r="N6">
        <v>70956</v>
      </c>
      <c r="O6">
        <v>75012</v>
      </c>
      <c r="P6">
        <v>79068</v>
      </c>
      <c r="Q6">
        <v>83124</v>
      </c>
      <c r="R6">
        <v>87180</v>
      </c>
      <c r="S6">
        <v>91236</v>
      </c>
      <c r="T6">
        <v>95292</v>
      </c>
      <c r="V6" s="116">
        <v>32600</v>
      </c>
      <c r="W6" s="117">
        <v>43050</v>
      </c>
      <c r="X6" s="117">
        <v>45658</v>
      </c>
      <c r="Y6" s="117">
        <v>48266</v>
      </c>
      <c r="Z6" s="117">
        <v>50874</v>
      </c>
      <c r="AA6" s="117">
        <v>53482</v>
      </c>
      <c r="AB6" s="117">
        <v>56090</v>
      </c>
      <c r="AC6" s="117">
        <v>58698</v>
      </c>
      <c r="AD6" s="118">
        <v>61306</v>
      </c>
      <c r="AE6" s="116">
        <v>52150</v>
      </c>
      <c r="AF6" s="117">
        <v>68850</v>
      </c>
      <c r="AG6" s="117">
        <v>73022</v>
      </c>
      <c r="AH6" s="117">
        <v>77194</v>
      </c>
      <c r="AI6" s="117">
        <v>81366</v>
      </c>
      <c r="AJ6" s="117">
        <v>85538</v>
      </c>
      <c r="AK6" s="117">
        <v>89710</v>
      </c>
      <c r="AL6" s="117">
        <v>93882</v>
      </c>
      <c r="AM6" s="118">
        <v>98054</v>
      </c>
      <c r="AO6" s="116">
        <v>33550</v>
      </c>
      <c r="AP6" s="117">
        <v>44300</v>
      </c>
      <c r="AQ6" s="117">
        <v>46984</v>
      </c>
      <c r="AR6" s="117">
        <v>49668</v>
      </c>
      <c r="AS6" s="117">
        <v>52352</v>
      </c>
      <c r="AT6" s="117">
        <v>55036</v>
      </c>
      <c r="AU6" s="117">
        <v>57720</v>
      </c>
      <c r="AV6" s="117">
        <v>60404</v>
      </c>
      <c r="AW6" s="118">
        <v>63088</v>
      </c>
      <c r="AX6" s="116">
        <v>53700</v>
      </c>
      <c r="AY6" s="117">
        <v>70900</v>
      </c>
      <c r="AZ6" s="117">
        <v>75196</v>
      </c>
      <c r="BA6" s="117">
        <v>79492</v>
      </c>
      <c r="BB6" s="117">
        <v>83788</v>
      </c>
      <c r="BC6" s="117">
        <v>88084</v>
      </c>
      <c r="BD6" s="117">
        <v>92380</v>
      </c>
      <c r="BE6" s="117">
        <v>96676</v>
      </c>
      <c r="BF6" s="118">
        <v>100972</v>
      </c>
      <c r="BH6" s="116">
        <v>35550</v>
      </c>
      <c r="BI6" s="117">
        <v>46950</v>
      </c>
      <c r="BJ6" s="117">
        <v>49794</v>
      </c>
      <c r="BK6" s="117">
        <v>52638</v>
      </c>
      <c r="BL6" s="117">
        <v>55482</v>
      </c>
      <c r="BM6" s="117">
        <v>58326</v>
      </c>
      <c r="BN6" s="117">
        <v>61170</v>
      </c>
      <c r="BO6" s="117">
        <v>64014</v>
      </c>
      <c r="BP6" s="118">
        <v>66858</v>
      </c>
      <c r="BQ6" s="116">
        <v>56900</v>
      </c>
      <c r="BR6" s="117">
        <v>75150</v>
      </c>
      <c r="BS6" s="117">
        <v>79702</v>
      </c>
      <c r="BT6" s="117">
        <v>84254</v>
      </c>
      <c r="BU6" s="117">
        <v>88806</v>
      </c>
      <c r="BV6" s="117">
        <v>93358</v>
      </c>
      <c r="BW6" s="117">
        <v>97910</v>
      </c>
      <c r="BX6" s="117">
        <v>102462</v>
      </c>
      <c r="BY6" s="118">
        <v>107014</v>
      </c>
    </row>
    <row r="7" spans="1:77" x14ac:dyDescent="0.25">
      <c r="A7" s="85" t="s">
        <v>181</v>
      </c>
      <c r="C7">
        <v>44300</v>
      </c>
      <c r="D7">
        <v>58500</v>
      </c>
      <c r="E7">
        <v>62044</v>
      </c>
      <c r="F7">
        <v>65588</v>
      </c>
      <c r="G7">
        <v>69132</v>
      </c>
      <c r="H7">
        <v>72676</v>
      </c>
      <c r="I7">
        <v>76220</v>
      </c>
      <c r="J7">
        <v>79764</v>
      </c>
      <c r="K7">
        <v>83308</v>
      </c>
      <c r="L7">
        <v>70900</v>
      </c>
      <c r="M7">
        <v>93600</v>
      </c>
      <c r="N7">
        <v>99272</v>
      </c>
      <c r="O7">
        <v>104944</v>
      </c>
      <c r="P7">
        <v>110616</v>
      </c>
      <c r="Q7">
        <v>116288</v>
      </c>
      <c r="R7">
        <v>121960</v>
      </c>
      <c r="S7">
        <v>127632</v>
      </c>
      <c r="T7">
        <v>133304</v>
      </c>
      <c r="V7" s="116">
        <v>47200</v>
      </c>
      <c r="W7" s="117">
        <v>62350</v>
      </c>
      <c r="X7" s="117">
        <v>66126</v>
      </c>
      <c r="Y7" s="117">
        <v>69902</v>
      </c>
      <c r="Z7" s="117">
        <v>73678</v>
      </c>
      <c r="AA7" s="117">
        <v>77454</v>
      </c>
      <c r="AB7" s="117">
        <v>81230</v>
      </c>
      <c r="AC7" s="117">
        <v>85006</v>
      </c>
      <c r="AD7" s="118">
        <v>88782</v>
      </c>
      <c r="AE7" s="116">
        <v>75500</v>
      </c>
      <c r="AF7" s="117">
        <v>99700</v>
      </c>
      <c r="AG7" s="117">
        <v>105740</v>
      </c>
      <c r="AH7" s="117">
        <v>111780</v>
      </c>
      <c r="AI7" s="117">
        <v>117820</v>
      </c>
      <c r="AJ7" s="117">
        <v>123860</v>
      </c>
      <c r="AK7" s="117">
        <v>129900</v>
      </c>
      <c r="AL7" s="117">
        <v>135940</v>
      </c>
      <c r="AM7" s="118">
        <v>141980</v>
      </c>
      <c r="AO7" s="116">
        <v>50900</v>
      </c>
      <c r="AP7" s="117">
        <v>67200</v>
      </c>
      <c r="AQ7" s="117">
        <v>71272</v>
      </c>
      <c r="AR7" s="117">
        <v>75344</v>
      </c>
      <c r="AS7" s="117">
        <v>79416</v>
      </c>
      <c r="AT7" s="117">
        <v>83488</v>
      </c>
      <c r="AU7" s="117">
        <v>87560</v>
      </c>
      <c r="AV7" s="117">
        <v>91632</v>
      </c>
      <c r="AW7" s="118">
        <v>95704</v>
      </c>
      <c r="AX7" s="116">
        <v>81450</v>
      </c>
      <c r="AY7" s="117">
        <v>107550</v>
      </c>
      <c r="AZ7" s="117">
        <v>114066</v>
      </c>
      <c r="BA7" s="117">
        <v>120582</v>
      </c>
      <c r="BB7" s="117">
        <v>127098</v>
      </c>
      <c r="BC7" s="117">
        <v>133614</v>
      </c>
      <c r="BD7" s="117">
        <v>140130</v>
      </c>
      <c r="BE7" s="117">
        <v>146646</v>
      </c>
      <c r="BF7" s="118">
        <v>153162</v>
      </c>
      <c r="BH7" s="116">
        <v>53450</v>
      </c>
      <c r="BI7" s="117">
        <v>70600</v>
      </c>
      <c r="BJ7" s="117">
        <v>74876</v>
      </c>
      <c r="BK7" s="117">
        <v>79152</v>
      </c>
      <c r="BL7" s="117">
        <v>83428</v>
      </c>
      <c r="BM7" s="117">
        <v>87704</v>
      </c>
      <c r="BN7" s="117">
        <v>91980</v>
      </c>
      <c r="BO7" s="117">
        <v>96256</v>
      </c>
      <c r="BP7" s="118">
        <v>100532</v>
      </c>
      <c r="BQ7" s="116">
        <v>85500</v>
      </c>
      <c r="BR7" s="117">
        <v>112900</v>
      </c>
      <c r="BS7" s="117">
        <v>119740</v>
      </c>
      <c r="BT7" s="117">
        <v>126580</v>
      </c>
      <c r="BU7" s="117">
        <v>133420</v>
      </c>
      <c r="BV7" s="117">
        <v>140260</v>
      </c>
      <c r="BW7" s="117">
        <v>147100</v>
      </c>
      <c r="BX7" s="117">
        <v>153940</v>
      </c>
      <c r="BY7" s="118">
        <v>160780</v>
      </c>
    </row>
    <row r="8" spans="1:77" x14ac:dyDescent="0.25">
      <c r="A8" s="85" t="s">
        <v>182</v>
      </c>
      <c r="C8">
        <v>31850</v>
      </c>
      <c r="D8">
        <v>42050</v>
      </c>
      <c r="E8">
        <v>44598</v>
      </c>
      <c r="F8">
        <v>47146</v>
      </c>
      <c r="G8">
        <v>49694</v>
      </c>
      <c r="H8">
        <v>52242</v>
      </c>
      <c r="I8">
        <v>54790</v>
      </c>
      <c r="J8">
        <v>57338</v>
      </c>
      <c r="K8">
        <v>59886</v>
      </c>
      <c r="L8">
        <v>50950</v>
      </c>
      <c r="M8">
        <v>67250</v>
      </c>
      <c r="N8">
        <v>71326</v>
      </c>
      <c r="O8">
        <v>75402</v>
      </c>
      <c r="P8">
        <v>79478</v>
      </c>
      <c r="Q8">
        <v>83554</v>
      </c>
      <c r="R8">
        <v>87630</v>
      </c>
      <c r="S8">
        <v>91706</v>
      </c>
      <c r="T8">
        <v>95782</v>
      </c>
      <c r="V8" s="116">
        <v>35000</v>
      </c>
      <c r="W8" s="117">
        <v>46200</v>
      </c>
      <c r="X8" s="117">
        <v>49000</v>
      </c>
      <c r="Y8" s="117">
        <v>51800</v>
      </c>
      <c r="Z8" s="117">
        <v>54600</v>
      </c>
      <c r="AA8" s="117">
        <v>57400</v>
      </c>
      <c r="AB8" s="117">
        <v>60200</v>
      </c>
      <c r="AC8" s="117">
        <v>63000</v>
      </c>
      <c r="AD8" s="118">
        <v>65800</v>
      </c>
      <c r="AE8" s="116">
        <v>56000</v>
      </c>
      <c r="AF8" s="117">
        <v>73950</v>
      </c>
      <c r="AG8" s="117">
        <v>78430</v>
      </c>
      <c r="AH8" s="117">
        <v>82910</v>
      </c>
      <c r="AI8" s="117">
        <v>87390</v>
      </c>
      <c r="AJ8" s="117">
        <v>91870</v>
      </c>
      <c r="AK8" s="117">
        <v>96350</v>
      </c>
      <c r="AL8" s="117">
        <v>100830</v>
      </c>
      <c r="AM8" s="118">
        <v>105310</v>
      </c>
      <c r="AO8" s="116">
        <v>37500</v>
      </c>
      <c r="AP8" s="117">
        <v>49500</v>
      </c>
      <c r="AQ8" s="117">
        <v>52500</v>
      </c>
      <c r="AR8" s="117">
        <v>55500</v>
      </c>
      <c r="AS8" s="117">
        <v>58500</v>
      </c>
      <c r="AT8" s="117">
        <v>61500</v>
      </c>
      <c r="AU8" s="117">
        <v>64500</v>
      </c>
      <c r="AV8" s="117">
        <v>67500</v>
      </c>
      <c r="AW8" s="118">
        <v>70500</v>
      </c>
      <c r="AX8" s="116">
        <v>60000</v>
      </c>
      <c r="AY8" s="117">
        <v>79200</v>
      </c>
      <c r="AZ8" s="117">
        <v>84000</v>
      </c>
      <c r="BA8" s="117">
        <v>88800</v>
      </c>
      <c r="BB8" s="117">
        <v>93600</v>
      </c>
      <c r="BC8" s="117">
        <v>98400</v>
      </c>
      <c r="BD8" s="117">
        <v>103200</v>
      </c>
      <c r="BE8" s="117">
        <v>108000</v>
      </c>
      <c r="BF8" s="118">
        <v>112800</v>
      </c>
      <c r="BH8" s="116">
        <v>37500</v>
      </c>
      <c r="BI8" s="117">
        <v>49500</v>
      </c>
      <c r="BJ8" s="117">
        <v>52500</v>
      </c>
      <c r="BK8" s="117">
        <v>55500</v>
      </c>
      <c r="BL8" s="117">
        <v>58500</v>
      </c>
      <c r="BM8" s="117">
        <v>61500</v>
      </c>
      <c r="BN8" s="117">
        <v>64500</v>
      </c>
      <c r="BO8" s="117">
        <v>67500</v>
      </c>
      <c r="BP8" s="118">
        <v>70500</v>
      </c>
      <c r="BQ8" s="116">
        <v>60000</v>
      </c>
      <c r="BR8" s="117">
        <v>79200</v>
      </c>
      <c r="BS8" s="117">
        <v>84000</v>
      </c>
      <c r="BT8" s="117">
        <v>88800</v>
      </c>
      <c r="BU8" s="117">
        <v>93600</v>
      </c>
      <c r="BV8" s="117">
        <v>98400</v>
      </c>
      <c r="BW8" s="117">
        <v>103200</v>
      </c>
      <c r="BX8" s="117">
        <v>108000</v>
      </c>
      <c r="BY8" s="118">
        <v>112800</v>
      </c>
    </row>
    <row r="9" spans="1:77" x14ac:dyDescent="0.25">
      <c r="A9" s="85" t="s">
        <v>183</v>
      </c>
      <c r="C9">
        <v>31700</v>
      </c>
      <c r="D9">
        <v>41850</v>
      </c>
      <c r="E9">
        <v>44386</v>
      </c>
      <c r="F9">
        <v>46922</v>
      </c>
      <c r="G9">
        <v>49458</v>
      </c>
      <c r="H9">
        <v>51994</v>
      </c>
      <c r="I9">
        <v>54530</v>
      </c>
      <c r="J9">
        <v>57066</v>
      </c>
      <c r="K9">
        <v>59602</v>
      </c>
      <c r="L9">
        <v>50700</v>
      </c>
      <c r="M9">
        <v>66900</v>
      </c>
      <c r="N9">
        <v>70956</v>
      </c>
      <c r="O9">
        <v>75012</v>
      </c>
      <c r="P9">
        <v>79068</v>
      </c>
      <c r="Q9">
        <v>83124</v>
      </c>
      <c r="R9">
        <v>87180</v>
      </c>
      <c r="S9">
        <v>91236</v>
      </c>
      <c r="T9">
        <v>95292</v>
      </c>
      <c r="V9" s="116">
        <v>32600</v>
      </c>
      <c r="W9" s="117">
        <v>43050</v>
      </c>
      <c r="X9" s="117">
        <v>45658</v>
      </c>
      <c r="Y9" s="117">
        <v>48266</v>
      </c>
      <c r="Z9" s="117">
        <v>50874</v>
      </c>
      <c r="AA9" s="117">
        <v>53482</v>
      </c>
      <c r="AB9" s="117">
        <v>56090</v>
      </c>
      <c r="AC9" s="117">
        <v>58698</v>
      </c>
      <c r="AD9" s="118">
        <v>61306</v>
      </c>
      <c r="AE9" s="116">
        <v>52150</v>
      </c>
      <c r="AF9" s="117">
        <v>68850</v>
      </c>
      <c r="AG9" s="117">
        <v>73022</v>
      </c>
      <c r="AH9" s="117">
        <v>77194</v>
      </c>
      <c r="AI9" s="117">
        <v>81366</v>
      </c>
      <c r="AJ9" s="117">
        <v>85538</v>
      </c>
      <c r="AK9" s="117">
        <v>89710</v>
      </c>
      <c r="AL9" s="117">
        <v>93882</v>
      </c>
      <c r="AM9" s="118">
        <v>98054</v>
      </c>
      <c r="AO9" s="116">
        <v>33950</v>
      </c>
      <c r="AP9" s="117">
        <v>44850</v>
      </c>
      <c r="AQ9" s="117">
        <v>47566</v>
      </c>
      <c r="AR9" s="117">
        <v>50282</v>
      </c>
      <c r="AS9" s="117">
        <v>52998</v>
      </c>
      <c r="AT9" s="117">
        <v>55714</v>
      </c>
      <c r="AU9" s="117">
        <v>58430</v>
      </c>
      <c r="AV9" s="117">
        <v>61146</v>
      </c>
      <c r="AW9" s="118">
        <v>63862</v>
      </c>
      <c r="AX9" s="116">
        <v>54300</v>
      </c>
      <c r="AY9" s="117">
        <v>71700</v>
      </c>
      <c r="AZ9" s="117">
        <v>76044</v>
      </c>
      <c r="BA9" s="117">
        <v>80388</v>
      </c>
      <c r="BB9" s="117">
        <v>84732</v>
      </c>
      <c r="BC9" s="117">
        <v>89076</v>
      </c>
      <c r="BD9" s="117">
        <v>93420</v>
      </c>
      <c r="BE9" s="117">
        <v>97764</v>
      </c>
      <c r="BF9" s="118">
        <v>102108</v>
      </c>
      <c r="BH9" s="116">
        <v>35550</v>
      </c>
      <c r="BI9" s="117">
        <v>46950</v>
      </c>
      <c r="BJ9" s="117">
        <v>49794</v>
      </c>
      <c r="BK9" s="117">
        <v>52638</v>
      </c>
      <c r="BL9" s="117">
        <v>55482</v>
      </c>
      <c r="BM9" s="117">
        <v>58326</v>
      </c>
      <c r="BN9" s="117">
        <v>61170</v>
      </c>
      <c r="BO9" s="117">
        <v>64014</v>
      </c>
      <c r="BP9" s="118">
        <v>66858</v>
      </c>
      <c r="BQ9" s="116">
        <v>56900</v>
      </c>
      <c r="BR9" s="117">
        <v>75150</v>
      </c>
      <c r="BS9" s="117">
        <v>79702</v>
      </c>
      <c r="BT9" s="117">
        <v>84254</v>
      </c>
      <c r="BU9" s="117">
        <v>88806</v>
      </c>
      <c r="BV9" s="117">
        <v>93358</v>
      </c>
      <c r="BW9" s="117">
        <v>97910</v>
      </c>
      <c r="BX9" s="117">
        <v>102462</v>
      </c>
      <c r="BY9" s="118">
        <v>107014</v>
      </c>
    </row>
    <row r="10" spans="1:77" x14ac:dyDescent="0.25">
      <c r="A10" s="85" t="s">
        <v>184</v>
      </c>
      <c r="C10">
        <v>32600</v>
      </c>
      <c r="D10">
        <v>43050</v>
      </c>
      <c r="E10">
        <v>45658</v>
      </c>
      <c r="F10">
        <v>48266</v>
      </c>
      <c r="G10">
        <v>50874</v>
      </c>
      <c r="H10">
        <v>53482</v>
      </c>
      <c r="I10">
        <v>56090</v>
      </c>
      <c r="J10">
        <v>58698</v>
      </c>
      <c r="K10">
        <v>61306</v>
      </c>
      <c r="L10">
        <v>52150</v>
      </c>
      <c r="M10">
        <v>68850</v>
      </c>
      <c r="N10">
        <v>73022</v>
      </c>
      <c r="O10">
        <v>77194</v>
      </c>
      <c r="P10">
        <v>81366</v>
      </c>
      <c r="Q10">
        <v>85538</v>
      </c>
      <c r="R10">
        <v>89710</v>
      </c>
      <c r="S10">
        <v>93882</v>
      </c>
      <c r="T10">
        <v>98054</v>
      </c>
      <c r="V10" s="116">
        <v>34950</v>
      </c>
      <c r="W10" s="117">
        <v>46150</v>
      </c>
      <c r="X10" s="117">
        <v>48946</v>
      </c>
      <c r="Y10" s="117">
        <v>51742</v>
      </c>
      <c r="Z10" s="117">
        <v>54538</v>
      </c>
      <c r="AA10" s="117">
        <v>57334</v>
      </c>
      <c r="AB10" s="117">
        <v>60130</v>
      </c>
      <c r="AC10" s="117">
        <v>62926</v>
      </c>
      <c r="AD10" s="118">
        <v>65722</v>
      </c>
      <c r="AE10" s="116">
        <v>55900</v>
      </c>
      <c r="AF10" s="117">
        <v>73800</v>
      </c>
      <c r="AG10" s="117">
        <v>78272</v>
      </c>
      <c r="AH10" s="117">
        <v>82744</v>
      </c>
      <c r="AI10" s="117">
        <v>87216</v>
      </c>
      <c r="AJ10" s="117">
        <v>91688</v>
      </c>
      <c r="AK10" s="117">
        <v>96160</v>
      </c>
      <c r="AL10" s="117">
        <v>100632</v>
      </c>
      <c r="AM10" s="118">
        <v>105104</v>
      </c>
      <c r="AO10" s="116">
        <v>38150</v>
      </c>
      <c r="AP10" s="117">
        <v>50400</v>
      </c>
      <c r="AQ10" s="117">
        <v>53452</v>
      </c>
      <c r="AR10" s="117">
        <v>56504</v>
      </c>
      <c r="AS10" s="117">
        <v>59556</v>
      </c>
      <c r="AT10" s="117">
        <v>62608</v>
      </c>
      <c r="AU10" s="117">
        <v>65660</v>
      </c>
      <c r="AV10" s="117">
        <v>68712</v>
      </c>
      <c r="AW10" s="118">
        <v>71764</v>
      </c>
      <c r="AX10" s="116">
        <v>61050</v>
      </c>
      <c r="AY10" s="117">
        <v>80600</v>
      </c>
      <c r="AZ10" s="117">
        <v>85484</v>
      </c>
      <c r="BA10" s="117">
        <v>90368</v>
      </c>
      <c r="BB10" s="117">
        <v>95252</v>
      </c>
      <c r="BC10" s="117">
        <v>100136</v>
      </c>
      <c r="BD10" s="117">
        <v>105020</v>
      </c>
      <c r="BE10" s="117">
        <v>109904</v>
      </c>
      <c r="BF10" s="118">
        <v>114788</v>
      </c>
      <c r="BH10" s="116">
        <v>41950</v>
      </c>
      <c r="BI10" s="117">
        <v>55400</v>
      </c>
      <c r="BJ10" s="117">
        <v>58756</v>
      </c>
      <c r="BK10" s="117">
        <v>62112</v>
      </c>
      <c r="BL10" s="117">
        <v>65468</v>
      </c>
      <c r="BM10" s="117">
        <v>68824</v>
      </c>
      <c r="BN10" s="117">
        <v>72180</v>
      </c>
      <c r="BO10" s="117">
        <v>75536</v>
      </c>
      <c r="BP10" s="118">
        <v>78892</v>
      </c>
      <c r="BQ10" s="116">
        <v>67100</v>
      </c>
      <c r="BR10" s="117">
        <v>88600</v>
      </c>
      <c r="BS10" s="117">
        <v>93968</v>
      </c>
      <c r="BT10" s="117">
        <v>99336</v>
      </c>
      <c r="BU10" s="117">
        <v>104704</v>
      </c>
      <c r="BV10" s="117">
        <v>110072</v>
      </c>
      <c r="BW10" s="117">
        <v>115440</v>
      </c>
      <c r="BX10" s="117">
        <v>120808</v>
      </c>
      <c r="BY10" s="118">
        <v>126176</v>
      </c>
    </row>
    <row r="11" spans="1:77" x14ac:dyDescent="0.25">
      <c r="A11" s="85" t="s">
        <v>185</v>
      </c>
      <c r="C11">
        <v>33300</v>
      </c>
      <c r="D11">
        <v>44000</v>
      </c>
      <c r="E11">
        <v>46664</v>
      </c>
      <c r="F11">
        <v>49328</v>
      </c>
      <c r="G11">
        <v>51992</v>
      </c>
      <c r="H11">
        <v>54656</v>
      </c>
      <c r="I11">
        <v>57320</v>
      </c>
      <c r="J11">
        <v>59984</v>
      </c>
      <c r="K11">
        <v>62648</v>
      </c>
      <c r="L11">
        <v>53300</v>
      </c>
      <c r="M11">
        <v>70350</v>
      </c>
      <c r="N11">
        <v>74614</v>
      </c>
      <c r="O11">
        <v>78878</v>
      </c>
      <c r="P11">
        <v>83142</v>
      </c>
      <c r="Q11">
        <v>87406</v>
      </c>
      <c r="R11">
        <v>91670</v>
      </c>
      <c r="S11">
        <v>95934</v>
      </c>
      <c r="T11">
        <v>100198</v>
      </c>
      <c r="V11" s="116">
        <v>36600</v>
      </c>
      <c r="W11" s="117">
        <v>48350</v>
      </c>
      <c r="X11" s="117">
        <v>51278</v>
      </c>
      <c r="Y11" s="117">
        <v>54206</v>
      </c>
      <c r="Z11" s="117">
        <v>57134</v>
      </c>
      <c r="AA11" s="117">
        <v>60062</v>
      </c>
      <c r="AB11" s="117">
        <v>62990</v>
      </c>
      <c r="AC11" s="117">
        <v>65918</v>
      </c>
      <c r="AD11" s="118">
        <v>68846</v>
      </c>
      <c r="AE11" s="116">
        <v>58550</v>
      </c>
      <c r="AF11" s="117">
        <v>77300</v>
      </c>
      <c r="AG11" s="117">
        <v>81984</v>
      </c>
      <c r="AH11" s="117">
        <v>86668</v>
      </c>
      <c r="AI11" s="117">
        <v>91352</v>
      </c>
      <c r="AJ11" s="117">
        <v>96036</v>
      </c>
      <c r="AK11" s="117">
        <v>100720</v>
      </c>
      <c r="AL11" s="117">
        <v>105404</v>
      </c>
      <c r="AM11" s="118">
        <v>110088</v>
      </c>
      <c r="AO11" s="116">
        <v>39900</v>
      </c>
      <c r="AP11" s="117">
        <v>52700</v>
      </c>
      <c r="AQ11" s="117">
        <v>55892</v>
      </c>
      <c r="AR11" s="117">
        <v>59084</v>
      </c>
      <c r="AS11" s="117">
        <v>62276</v>
      </c>
      <c r="AT11" s="117">
        <v>65468</v>
      </c>
      <c r="AU11" s="117">
        <v>68660</v>
      </c>
      <c r="AV11" s="117">
        <v>71852</v>
      </c>
      <c r="AW11" s="118">
        <v>75044</v>
      </c>
      <c r="AX11" s="116">
        <v>63850</v>
      </c>
      <c r="AY11" s="117">
        <v>84300</v>
      </c>
      <c r="AZ11" s="117">
        <v>89408</v>
      </c>
      <c r="BA11" s="117">
        <v>94516</v>
      </c>
      <c r="BB11" s="117">
        <v>99624</v>
      </c>
      <c r="BC11" s="117">
        <v>104732</v>
      </c>
      <c r="BD11" s="117">
        <v>109840</v>
      </c>
      <c r="BE11" s="117">
        <v>114948</v>
      </c>
      <c r="BF11" s="118">
        <v>120056</v>
      </c>
      <c r="BH11" s="116">
        <v>39900</v>
      </c>
      <c r="BI11" s="117">
        <v>52700</v>
      </c>
      <c r="BJ11" s="117">
        <v>55892</v>
      </c>
      <c r="BK11" s="117">
        <v>59084</v>
      </c>
      <c r="BL11" s="117">
        <v>62276</v>
      </c>
      <c r="BM11" s="117">
        <v>65468</v>
      </c>
      <c r="BN11" s="117">
        <v>68660</v>
      </c>
      <c r="BO11" s="117">
        <v>71852</v>
      </c>
      <c r="BP11" s="118">
        <v>75044</v>
      </c>
      <c r="BQ11" s="116">
        <v>63850</v>
      </c>
      <c r="BR11" s="117">
        <v>84300</v>
      </c>
      <c r="BS11" s="117">
        <v>89408</v>
      </c>
      <c r="BT11" s="117">
        <v>94516</v>
      </c>
      <c r="BU11" s="117">
        <v>99624</v>
      </c>
      <c r="BV11" s="117">
        <v>104732</v>
      </c>
      <c r="BW11" s="117">
        <v>109840</v>
      </c>
      <c r="BX11" s="117">
        <v>114948</v>
      </c>
      <c r="BY11" s="118">
        <v>120056</v>
      </c>
    </row>
    <row r="12" spans="1:77" x14ac:dyDescent="0.25">
      <c r="A12" s="85" t="s">
        <v>186</v>
      </c>
      <c r="C12">
        <v>31700</v>
      </c>
      <c r="D12">
        <v>41850</v>
      </c>
      <c r="E12">
        <v>44386</v>
      </c>
      <c r="F12">
        <v>46922</v>
      </c>
      <c r="G12">
        <v>49458</v>
      </c>
      <c r="H12">
        <v>51994</v>
      </c>
      <c r="I12">
        <v>54530</v>
      </c>
      <c r="J12">
        <v>57066</v>
      </c>
      <c r="K12">
        <v>59602</v>
      </c>
      <c r="L12">
        <v>50700</v>
      </c>
      <c r="M12">
        <v>66900</v>
      </c>
      <c r="N12">
        <v>70956</v>
      </c>
      <c r="O12">
        <v>75012</v>
      </c>
      <c r="P12">
        <v>79068</v>
      </c>
      <c r="Q12">
        <v>83124</v>
      </c>
      <c r="R12">
        <v>87180</v>
      </c>
      <c r="S12">
        <v>91236</v>
      </c>
      <c r="T12">
        <v>95292</v>
      </c>
      <c r="V12" s="116">
        <v>32600</v>
      </c>
      <c r="W12" s="117">
        <v>43050</v>
      </c>
      <c r="X12" s="117">
        <v>45658</v>
      </c>
      <c r="Y12" s="117">
        <v>48266</v>
      </c>
      <c r="Z12" s="117">
        <v>50874</v>
      </c>
      <c r="AA12" s="117">
        <v>53482</v>
      </c>
      <c r="AB12" s="117">
        <v>56090</v>
      </c>
      <c r="AC12" s="117">
        <v>58698</v>
      </c>
      <c r="AD12" s="118">
        <v>61306</v>
      </c>
      <c r="AE12" s="116">
        <v>52150</v>
      </c>
      <c r="AF12" s="117">
        <v>68850</v>
      </c>
      <c r="AG12" s="117">
        <v>73022</v>
      </c>
      <c r="AH12" s="117">
        <v>77194</v>
      </c>
      <c r="AI12" s="117">
        <v>81366</v>
      </c>
      <c r="AJ12" s="117">
        <v>85538</v>
      </c>
      <c r="AK12" s="117">
        <v>89710</v>
      </c>
      <c r="AL12" s="117">
        <v>93882</v>
      </c>
      <c r="AM12" s="118">
        <v>98054</v>
      </c>
      <c r="AO12" s="116">
        <v>33550</v>
      </c>
      <c r="AP12" s="117">
        <v>44300</v>
      </c>
      <c r="AQ12" s="117">
        <v>46984</v>
      </c>
      <c r="AR12" s="117">
        <v>49668</v>
      </c>
      <c r="AS12" s="117">
        <v>52352</v>
      </c>
      <c r="AT12" s="117">
        <v>55036</v>
      </c>
      <c r="AU12" s="117">
        <v>57720</v>
      </c>
      <c r="AV12" s="117">
        <v>60404</v>
      </c>
      <c r="AW12" s="118">
        <v>63088</v>
      </c>
      <c r="AX12" s="116">
        <v>53700</v>
      </c>
      <c r="AY12" s="117">
        <v>70900</v>
      </c>
      <c r="AZ12" s="117">
        <v>75196</v>
      </c>
      <c r="BA12" s="117">
        <v>79492</v>
      </c>
      <c r="BB12" s="117">
        <v>83788</v>
      </c>
      <c r="BC12" s="117">
        <v>88084</v>
      </c>
      <c r="BD12" s="117">
        <v>92380</v>
      </c>
      <c r="BE12" s="117">
        <v>96676</v>
      </c>
      <c r="BF12" s="118">
        <v>100972</v>
      </c>
      <c r="BH12" s="116">
        <v>35550</v>
      </c>
      <c r="BI12" s="117">
        <v>46950</v>
      </c>
      <c r="BJ12" s="117">
        <v>49794</v>
      </c>
      <c r="BK12" s="117">
        <v>52638</v>
      </c>
      <c r="BL12" s="117">
        <v>55482</v>
      </c>
      <c r="BM12" s="117">
        <v>58326</v>
      </c>
      <c r="BN12" s="117">
        <v>61170</v>
      </c>
      <c r="BO12" s="117">
        <v>64014</v>
      </c>
      <c r="BP12" s="118">
        <v>66858</v>
      </c>
      <c r="BQ12" s="116">
        <v>56900</v>
      </c>
      <c r="BR12" s="117">
        <v>75150</v>
      </c>
      <c r="BS12" s="117">
        <v>79702</v>
      </c>
      <c r="BT12" s="117">
        <v>84254</v>
      </c>
      <c r="BU12" s="117">
        <v>88806</v>
      </c>
      <c r="BV12" s="117">
        <v>93358</v>
      </c>
      <c r="BW12" s="117">
        <v>97910</v>
      </c>
      <c r="BX12" s="117">
        <v>102462</v>
      </c>
      <c r="BY12" s="118">
        <v>107014</v>
      </c>
    </row>
    <row r="13" spans="1:77" x14ac:dyDescent="0.25">
      <c r="A13" s="85" t="s">
        <v>187</v>
      </c>
      <c r="C13">
        <v>34550</v>
      </c>
      <c r="D13">
        <v>45650</v>
      </c>
      <c r="E13">
        <v>48414</v>
      </c>
      <c r="F13">
        <v>51178</v>
      </c>
      <c r="G13">
        <v>53942</v>
      </c>
      <c r="H13">
        <v>56706</v>
      </c>
      <c r="I13">
        <v>59470</v>
      </c>
      <c r="J13">
        <v>62234</v>
      </c>
      <c r="K13">
        <v>64998</v>
      </c>
      <c r="L13">
        <v>55300</v>
      </c>
      <c r="M13">
        <v>73000</v>
      </c>
      <c r="N13">
        <v>77424</v>
      </c>
      <c r="O13">
        <v>81848</v>
      </c>
      <c r="P13">
        <v>86272</v>
      </c>
      <c r="Q13">
        <v>90696</v>
      </c>
      <c r="R13">
        <v>95120</v>
      </c>
      <c r="S13">
        <v>99544</v>
      </c>
      <c r="T13">
        <v>103968</v>
      </c>
      <c r="V13" s="116">
        <v>35350</v>
      </c>
      <c r="W13" s="117">
        <v>46700</v>
      </c>
      <c r="X13" s="117">
        <v>49528</v>
      </c>
      <c r="Y13" s="117">
        <v>52356</v>
      </c>
      <c r="Z13" s="117">
        <v>55184</v>
      </c>
      <c r="AA13" s="117">
        <v>58012</v>
      </c>
      <c r="AB13" s="117">
        <v>60840</v>
      </c>
      <c r="AC13" s="117">
        <v>63668</v>
      </c>
      <c r="AD13" s="118">
        <v>66496</v>
      </c>
      <c r="AE13" s="116">
        <v>56550</v>
      </c>
      <c r="AF13" s="117">
        <v>74650</v>
      </c>
      <c r="AG13" s="117">
        <v>79174</v>
      </c>
      <c r="AH13" s="117">
        <v>83698</v>
      </c>
      <c r="AI13" s="117">
        <v>88222</v>
      </c>
      <c r="AJ13" s="117">
        <v>92746</v>
      </c>
      <c r="AK13" s="117">
        <v>97270</v>
      </c>
      <c r="AL13" s="117">
        <v>101794</v>
      </c>
      <c r="AM13" s="118">
        <v>106318</v>
      </c>
      <c r="AO13" s="116">
        <v>36500</v>
      </c>
      <c r="AP13" s="117">
        <v>48200</v>
      </c>
      <c r="AQ13" s="117">
        <v>51120</v>
      </c>
      <c r="AR13" s="117">
        <v>54040</v>
      </c>
      <c r="AS13" s="117">
        <v>56960</v>
      </c>
      <c r="AT13" s="117">
        <v>59880</v>
      </c>
      <c r="AU13" s="117">
        <v>62800</v>
      </c>
      <c r="AV13" s="117">
        <v>65720</v>
      </c>
      <c r="AW13" s="118">
        <v>68640</v>
      </c>
      <c r="AX13" s="116">
        <v>58400</v>
      </c>
      <c r="AY13" s="117">
        <v>77100</v>
      </c>
      <c r="AZ13" s="117">
        <v>81772</v>
      </c>
      <c r="BA13" s="117">
        <v>86444</v>
      </c>
      <c r="BB13" s="117">
        <v>91116</v>
      </c>
      <c r="BC13" s="117">
        <v>95788</v>
      </c>
      <c r="BD13" s="117">
        <v>100460</v>
      </c>
      <c r="BE13" s="117">
        <v>105132</v>
      </c>
      <c r="BF13" s="118">
        <v>109804</v>
      </c>
      <c r="BH13" s="116">
        <v>38200</v>
      </c>
      <c r="BI13" s="117">
        <v>50450</v>
      </c>
      <c r="BJ13" s="117">
        <v>53506</v>
      </c>
      <c r="BK13" s="117">
        <v>56562</v>
      </c>
      <c r="BL13" s="117">
        <v>59618</v>
      </c>
      <c r="BM13" s="117">
        <v>62674</v>
      </c>
      <c r="BN13" s="117">
        <v>65730</v>
      </c>
      <c r="BO13" s="117">
        <v>68786</v>
      </c>
      <c r="BP13" s="118">
        <v>71842</v>
      </c>
      <c r="BQ13" s="116">
        <v>61100</v>
      </c>
      <c r="BR13" s="117">
        <v>80700</v>
      </c>
      <c r="BS13" s="117">
        <v>85588</v>
      </c>
      <c r="BT13" s="117">
        <v>90476</v>
      </c>
      <c r="BU13" s="117">
        <v>95364</v>
      </c>
      <c r="BV13" s="117">
        <v>100252</v>
      </c>
      <c r="BW13" s="117">
        <v>105140</v>
      </c>
      <c r="BX13" s="117">
        <v>110028</v>
      </c>
      <c r="BY13" s="118">
        <v>114916</v>
      </c>
    </row>
    <row r="14" spans="1:77" x14ac:dyDescent="0.25">
      <c r="A14" s="85" t="s">
        <v>188</v>
      </c>
      <c r="C14">
        <v>31700</v>
      </c>
      <c r="D14">
        <v>41850</v>
      </c>
      <c r="E14">
        <v>44386</v>
      </c>
      <c r="F14">
        <v>46922</v>
      </c>
      <c r="G14">
        <v>49458</v>
      </c>
      <c r="H14">
        <v>51994</v>
      </c>
      <c r="I14">
        <v>54530</v>
      </c>
      <c r="J14">
        <v>57066</v>
      </c>
      <c r="K14">
        <v>59602</v>
      </c>
      <c r="L14">
        <v>50700</v>
      </c>
      <c r="M14">
        <v>66900</v>
      </c>
      <c r="N14">
        <v>70956</v>
      </c>
      <c r="O14">
        <v>75012</v>
      </c>
      <c r="P14">
        <v>79068</v>
      </c>
      <c r="Q14">
        <v>83124</v>
      </c>
      <c r="R14">
        <v>87180</v>
      </c>
      <c r="S14">
        <v>91236</v>
      </c>
      <c r="T14">
        <v>95292</v>
      </c>
      <c r="V14" s="116">
        <v>32600</v>
      </c>
      <c r="W14" s="117">
        <v>43050</v>
      </c>
      <c r="X14" s="117">
        <v>45658</v>
      </c>
      <c r="Y14" s="117">
        <v>48266</v>
      </c>
      <c r="Z14" s="117">
        <v>50874</v>
      </c>
      <c r="AA14" s="117">
        <v>53482</v>
      </c>
      <c r="AB14" s="117">
        <v>56090</v>
      </c>
      <c r="AC14" s="117">
        <v>58698</v>
      </c>
      <c r="AD14" s="118">
        <v>61306</v>
      </c>
      <c r="AE14" s="116">
        <v>52150</v>
      </c>
      <c r="AF14" s="117">
        <v>68850</v>
      </c>
      <c r="AG14" s="117">
        <v>73022</v>
      </c>
      <c r="AH14" s="117">
        <v>77194</v>
      </c>
      <c r="AI14" s="117">
        <v>81366</v>
      </c>
      <c r="AJ14" s="117">
        <v>85538</v>
      </c>
      <c r="AK14" s="117">
        <v>89710</v>
      </c>
      <c r="AL14" s="117">
        <v>93882</v>
      </c>
      <c r="AM14" s="118">
        <v>98054</v>
      </c>
      <c r="AO14" s="116">
        <v>33550</v>
      </c>
      <c r="AP14" s="117">
        <v>44300</v>
      </c>
      <c r="AQ14" s="117">
        <v>46984</v>
      </c>
      <c r="AR14" s="117">
        <v>49668</v>
      </c>
      <c r="AS14" s="117">
        <v>52352</v>
      </c>
      <c r="AT14" s="117">
        <v>55036</v>
      </c>
      <c r="AU14" s="117">
        <v>57720</v>
      </c>
      <c r="AV14" s="117">
        <v>60404</v>
      </c>
      <c r="AW14" s="118">
        <v>63088</v>
      </c>
      <c r="AX14" s="116">
        <v>53700</v>
      </c>
      <c r="AY14" s="117">
        <v>70900</v>
      </c>
      <c r="AZ14" s="117">
        <v>75196</v>
      </c>
      <c r="BA14" s="117">
        <v>79492</v>
      </c>
      <c r="BB14" s="117">
        <v>83788</v>
      </c>
      <c r="BC14" s="117">
        <v>88084</v>
      </c>
      <c r="BD14" s="117">
        <v>92380</v>
      </c>
      <c r="BE14" s="117">
        <v>96676</v>
      </c>
      <c r="BF14" s="118">
        <v>100972</v>
      </c>
      <c r="BH14" s="116">
        <v>35550</v>
      </c>
      <c r="BI14" s="117">
        <v>46950</v>
      </c>
      <c r="BJ14" s="117">
        <v>49794</v>
      </c>
      <c r="BK14" s="117">
        <v>52638</v>
      </c>
      <c r="BL14" s="117">
        <v>55482</v>
      </c>
      <c r="BM14" s="117">
        <v>58326</v>
      </c>
      <c r="BN14" s="117">
        <v>61170</v>
      </c>
      <c r="BO14" s="117">
        <v>64014</v>
      </c>
      <c r="BP14" s="118">
        <v>66858</v>
      </c>
      <c r="BQ14" s="116">
        <v>56900</v>
      </c>
      <c r="BR14" s="117">
        <v>75150</v>
      </c>
      <c r="BS14" s="117">
        <v>79702</v>
      </c>
      <c r="BT14" s="117">
        <v>84254</v>
      </c>
      <c r="BU14" s="117">
        <v>88806</v>
      </c>
      <c r="BV14" s="117">
        <v>93358</v>
      </c>
      <c r="BW14" s="117">
        <v>97910</v>
      </c>
      <c r="BX14" s="117">
        <v>102462</v>
      </c>
      <c r="BY14" s="118">
        <v>107014</v>
      </c>
    </row>
    <row r="15" spans="1:77" x14ac:dyDescent="0.25">
      <c r="A15" s="85" t="s">
        <v>189</v>
      </c>
      <c r="C15">
        <v>32000</v>
      </c>
      <c r="D15">
        <v>42250</v>
      </c>
      <c r="E15">
        <v>44810</v>
      </c>
      <c r="F15">
        <v>47370</v>
      </c>
      <c r="G15">
        <v>49930</v>
      </c>
      <c r="H15">
        <v>52490</v>
      </c>
      <c r="I15">
        <v>55050</v>
      </c>
      <c r="J15">
        <v>57610</v>
      </c>
      <c r="K15">
        <v>60170</v>
      </c>
      <c r="L15">
        <v>51200</v>
      </c>
      <c r="M15">
        <v>67600</v>
      </c>
      <c r="N15">
        <v>71696</v>
      </c>
      <c r="O15">
        <v>75792</v>
      </c>
      <c r="P15">
        <v>79888</v>
      </c>
      <c r="Q15">
        <v>83984</v>
      </c>
      <c r="R15">
        <v>88080</v>
      </c>
      <c r="S15">
        <v>92176</v>
      </c>
      <c r="T15">
        <v>96272</v>
      </c>
      <c r="V15" s="116">
        <v>34000</v>
      </c>
      <c r="W15" s="117">
        <v>44900</v>
      </c>
      <c r="X15" s="117">
        <v>47620</v>
      </c>
      <c r="Y15" s="117">
        <v>50340</v>
      </c>
      <c r="Z15" s="117">
        <v>53060</v>
      </c>
      <c r="AA15" s="117">
        <v>55780</v>
      </c>
      <c r="AB15" s="117">
        <v>58500</v>
      </c>
      <c r="AC15" s="117">
        <v>61220</v>
      </c>
      <c r="AD15" s="118">
        <v>63940</v>
      </c>
      <c r="AE15" s="116">
        <v>54400</v>
      </c>
      <c r="AF15" s="117">
        <v>71850</v>
      </c>
      <c r="AG15" s="117">
        <v>76202</v>
      </c>
      <c r="AH15" s="117">
        <v>80554</v>
      </c>
      <c r="AI15" s="117">
        <v>84906</v>
      </c>
      <c r="AJ15" s="117">
        <v>89258</v>
      </c>
      <c r="AK15" s="117">
        <v>93610</v>
      </c>
      <c r="AL15" s="117">
        <v>97962</v>
      </c>
      <c r="AM15" s="118">
        <v>102314</v>
      </c>
      <c r="AO15" s="116">
        <v>37100</v>
      </c>
      <c r="AP15" s="117">
        <v>49000</v>
      </c>
      <c r="AQ15" s="117">
        <v>51968</v>
      </c>
      <c r="AR15" s="117">
        <v>54936</v>
      </c>
      <c r="AS15" s="117">
        <v>57904</v>
      </c>
      <c r="AT15" s="117">
        <v>60872</v>
      </c>
      <c r="AU15" s="117">
        <v>63840</v>
      </c>
      <c r="AV15" s="117">
        <v>66808</v>
      </c>
      <c r="AW15" s="118">
        <v>69776</v>
      </c>
      <c r="AX15" s="116">
        <v>59350</v>
      </c>
      <c r="AY15" s="117">
        <v>78350</v>
      </c>
      <c r="AZ15" s="117">
        <v>83098</v>
      </c>
      <c r="BA15" s="117">
        <v>87846</v>
      </c>
      <c r="BB15" s="117">
        <v>92594</v>
      </c>
      <c r="BC15" s="117">
        <v>97342</v>
      </c>
      <c r="BD15" s="117">
        <v>102090</v>
      </c>
      <c r="BE15" s="117">
        <v>106838</v>
      </c>
      <c r="BF15" s="118">
        <v>111586</v>
      </c>
      <c r="BH15" s="116">
        <v>37100</v>
      </c>
      <c r="BI15" s="117">
        <v>49000</v>
      </c>
      <c r="BJ15" s="117">
        <v>51968</v>
      </c>
      <c r="BK15" s="117">
        <v>54936</v>
      </c>
      <c r="BL15" s="117">
        <v>57904</v>
      </c>
      <c r="BM15" s="117">
        <v>60872</v>
      </c>
      <c r="BN15" s="117">
        <v>63840</v>
      </c>
      <c r="BO15" s="117">
        <v>66808</v>
      </c>
      <c r="BP15" s="118">
        <v>69776</v>
      </c>
      <c r="BQ15" s="116">
        <v>59350</v>
      </c>
      <c r="BR15" s="117">
        <v>78350</v>
      </c>
      <c r="BS15" s="117">
        <v>83098</v>
      </c>
      <c r="BT15" s="117">
        <v>87846</v>
      </c>
      <c r="BU15" s="117">
        <v>92594</v>
      </c>
      <c r="BV15" s="117">
        <v>97342</v>
      </c>
      <c r="BW15" s="117">
        <v>102090</v>
      </c>
      <c r="BX15" s="117">
        <v>106838</v>
      </c>
      <c r="BY15" s="118">
        <v>111586</v>
      </c>
    </row>
    <row r="16" spans="1:77" x14ac:dyDescent="0.25">
      <c r="A16" s="85" t="s">
        <v>190</v>
      </c>
      <c r="C16">
        <v>31850</v>
      </c>
      <c r="D16">
        <v>42050</v>
      </c>
      <c r="E16">
        <v>44598</v>
      </c>
      <c r="F16">
        <v>47146</v>
      </c>
      <c r="G16">
        <v>49694</v>
      </c>
      <c r="H16">
        <v>52242</v>
      </c>
      <c r="I16">
        <v>54790</v>
      </c>
      <c r="J16">
        <v>57338</v>
      </c>
      <c r="K16">
        <v>59886</v>
      </c>
      <c r="L16">
        <v>50950</v>
      </c>
      <c r="M16">
        <v>67250</v>
      </c>
      <c r="N16">
        <v>71326</v>
      </c>
      <c r="O16">
        <v>75402</v>
      </c>
      <c r="P16">
        <v>79478</v>
      </c>
      <c r="Q16">
        <v>83554</v>
      </c>
      <c r="R16">
        <v>87630</v>
      </c>
      <c r="S16">
        <v>91706</v>
      </c>
      <c r="T16">
        <v>95782</v>
      </c>
      <c r="V16" s="116">
        <v>32600</v>
      </c>
      <c r="W16" s="117">
        <v>43050</v>
      </c>
      <c r="X16" s="117">
        <v>45658</v>
      </c>
      <c r="Y16" s="117">
        <v>48266</v>
      </c>
      <c r="Z16" s="117">
        <v>50874</v>
      </c>
      <c r="AA16" s="117">
        <v>53482</v>
      </c>
      <c r="AB16" s="117">
        <v>56090</v>
      </c>
      <c r="AC16" s="117">
        <v>58698</v>
      </c>
      <c r="AD16" s="118">
        <v>61306</v>
      </c>
      <c r="AE16" s="116">
        <v>52150</v>
      </c>
      <c r="AF16" s="117">
        <v>68850</v>
      </c>
      <c r="AG16" s="117">
        <v>73022</v>
      </c>
      <c r="AH16" s="117">
        <v>77194</v>
      </c>
      <c r="AI16" s="117">
        <v>81366</v>
      </c>
      <c r="AJ16" s="117">
        <v>85538</v>
      </c>
      <c r="AK16" s="117">
        <v>89710</v>
      </c>
      <c r="AL16" s="117">
        <v>93882</v>
      </c>
      <c r="AM16" s="118">
        <v>98054</v>
      </c>
      <c r="AO16" s="116">
        <v>35600</v>
      </c>
      <c r="AP16" s="117">
        <v>47000</v>
      </c>
      <c r="AQ16" s="117">
        <v>49848</v>
      </c>
      <c r="AR16" s="117">
        <v>52696</v>
      </c>
      <c r="AS16" s="117">
        <v>55544</v>
      </c>
      <c r="AT16" s="117">
        <v>58392</v>
      </c>
      <c r="AU16" s="117">
        <v>61240</v>
      </c>
      <c r="AV16" s="117">
        <v>64088</v>
      </c>
      <c r="AW16" s="118">
        <v>66936</v>
      </c>
      <c r="AX16" s="116">
        <v>56950</v>
      </c>
      <c r="AY16" s="117">
        <v>75200</v>
      </c>
      <c r="AZ16" s="117">
        <v>79756</v>
      </c>
      <c r="BA16" s="117">
        <v>84312</v>
      </c>
      <c r="BB16" s="117">
        <v>88868</v>
      </c>
      <c r="BC16" s="117">
        <v>93424</v>
      </c>
      <c r="BD16" s="117">
        <v>97980</v>
      </c>
      <c r="BE16" s="117">
        <v>102536</v>
      </c>
      <c r="BF16" s="118">
        <v>107092</v>
      </c>
      <c r="BH16" s="116">
        <v>39150</v>
      </c>
      <c r="BI16" s="117">
        <v>51700</v>
      </c>
      <c r="BJ16" s="117">
        <v>54832</v>
      </c>
      <c r="BK16" s="117">
        <v>57964</v>
      </c>
      <c r="BL16" s="117">
        <v>61096</v>
      </c>
      <c r="BM16" s="117">
        <v>64228</v>
      </c>
      <c r="BN16" s="117">
        <v>67360</v>
      </c>
      <c r="BO16" s="117">
        <v>70492</v>
      </c>
      <c r="BP16" s="118">
        <v>73624</v>
      </c>
      <c r="BQ16" s="116">
        <v>62600</v>
      </c>
      <c r="BR16" s="117">
        <v>82650</v>
      </c>
      <c r="BS16" s="117">
        <v>87658</v>
      </c>
      <c r="BT16" s="117">
        <v>92666</v>
      </c>
      <c r="BU16" s="117">
        <v>97674</v>
      </c>
      <c r="BV16" s="117">
        <v>102682</v>
      </c>
      <c r="BW16" s="117">
        <v>107690</v>
      </c>
      <c r="BX16" s="117">
        <v>112698</v>
      </c>
      <c r="BY16" s="118">
        <v>117706</v>
      </c>
    </row>
    <row r="17" spans="1:77" x14ac:dyDescent="0.25">
      <c r="A17" s="85" t="s">
        <v>191</v>
      </c>
      <c r="C17">
        <v>31700</v>
      </c>
      <c r="D17">
        <v>41850</v>
      </c>
      <c r="E17">
        <v>44386</v>
      </c>
      <c r="F17">
        <v>46922</v>
      </c>
      <c r="G17">
        <v>49458</v>
      </c>
      <c r="H17">
        <v>51994</v>
      </c>
      <c r="I17">
        <v>54530</v>
      </c>
      <c r="J17">
        <v>57066</v>
      </c>
      <c r="K17">
        <v>59602</v>
      </c>
      <c r="L17">
        <v>50700</v>
      </c>
      <c r="M17">
        <v>66900</v>
      </c>
      <c r="N17">
        <v>70956</v>
      </c>
      <c r="O17">
        <v>75012</v>
      </c>
      <c r="P17">
        <v>79068</v>
      </c>
      <c r="Q17">
        <v>83124</v>
      </c>
      <c r="R17">
        <v>87180</v>
      </c>
      <c r="S17">
        <v>91236</v>
      </c>
      <c r="T17">
        <v>95292</v>
      </c>
      <c r="V17" s="116">
        <v>32600</v>
      </c>
      <c r="W17" s="117">
        <v>43050</v>
      </c>
      <c r="X17" s="117">
        <v>45658</v>
      </c>
      <c r="Y17" s="117">
        <v>48266</v>
      </c>
      <c r="Z17" s="117">
        <v>50874</v>
      </c>
      <c r="AA17" s="117">
        <v>53482</v>
      </c>
      <c r="AB17" s="117">
        <v>56090</v>
      </c>
      <c r="AC17" s="117">
        <v>58698</v>
      </c>
      <c r="AD17" s="118">
        <v>61306</v>
      </c>
      <c r="AE17" s="116">
        <v>52150</v>
      </c>
      <c r="AF17" s="117">
        <v>68850</v>
      </c>
      <c r="AG17" s="117">
        <v>73022</v>
      </c>
      <c r="AH17" s="117">
        <v>77194</v>
      </c>
      <c r="AI17" s="117">
        <v>81366</v>
      </c>
      <c r="AJ17" s="117">
        <v>85538</v>
      </c>
      <c r="AK17" s="117">
        <v>89710</v>
      </c>
      <c r="AL17" s="117">
        <v>93882</v>
      </c>
      <c r="AM17" s="118">
        <v>98054</v>
      </c>
      <c r="AO17" s="116">
        <v>34650</v>
      </c>
      <c r="AP17" s="117">
        <v>45750</v>
      </c>
      <c r="AQ17" s="117">
        <v>48522</v>
      </c>
      <c r="AR17" s="117">
        <v>51294</v>
      </c>
      <c r="AS17" s="117">
        <v>54066</v>
      </c>
      <c r="AT17" s="117">
        <v>56838</v>
      </c>
      <c r="AU17" s="117">
        <v>59610</v>
      </c>
      <c r="AV17" s="117">
        <v>62382</v>
      </c>
      <c r="AW17" s="118">
        <v>65154</v>
      </c>
      <c r="AX17" s="116">
        <v>55450</v>
      </c>
      <c r="AY17" s="117">
        <v>73200</v>
      </c>
      <c r="AZ17" s="117">
        <v>77636</v>
      </c>
      <c r="BA17" s="117">
        <v>82072</v>
      </c>
      <c r="BB17" s="117">
        <v>86508</v>
      </c>
      <c r="BC17" s="117">
        <v>90944</v>
      </c>
      <c r="BD17" s="117">
        <v>95380</v>
      </c>
      <c r="BE17" s="117">
        <v>99816</v>
      </c>
      <c r="BF17" s="118">
        <v>104252</v>
      </c>
      <c r="BH17" s="116">
        <v>35550</v>
      </c>
      <c r="BI17" s="117">
        <v>46950</v>
      </c>
      <c r="BJ17" s="117">
        <v>49794</v>
      </c>
      <c r="BK17" s="117">
        <v>52638</v>
      </c>
      <c r="BL17" s="117">
        <v>55482</v>
      </c>
      <c r="BM17" s="117">
        <v>58326</v>
      </c>
      <c r="BN17" s="117">
        <v>61170</v>
      </c>
      <c r="BO17" s="117">
        <v>64014</v>
      </c>
      <c r="BP17" s="118">
        <v>66858</v>
      </c>
      <c r="BQ17" s="116">
        <v>56900</v>
      </c>
      <c r="BR17" s="117">
        <v>75150</v>
      </c>
      <c r="BS17" s="117">
        <v>79702</v>
      </c>
      <c r="BT17" s="117">
        <v>84254</v>
      </c>
      <c r="BU17" s="117">
        <v>88806</v>
      </c>
      <c r="BV17" s="117">
        <v>93358</v>
      </c>
      <c r="BW17" s="117">
        <v>97910</v>
      </c>
      <c r="BX17" s="117">
        <v>102462</v>
      </c>
      <c r="BY17" s="118">
        <v>107014</v>
      </c>
    </row>
    <row r="18" spans="1:77" x14ac:dyDescent="0.25">
      <c r="A18" s="85" t="s">
        <v>192</v>
      </c>
      <c r="C18">
        <v>32250</v>
      </c>
      <c r="D18">
        <v>42600</v>
      </c>
      <c r="E18">
        <v>45180</v>
      </c>
      <c r="F18">
        <v>47760</v>
      </c>
      <c r="G18">
        <v>50340</v>
      </c>
      <c r="H18">
        <v>52920</v>
      </c>
      <c r="I18">
        <v>55500</v>
      </c>
      <c r="J18">
        <v>58080</v>
      </c>
      <c r="K18">
        <v>60660</v>
      </c>
      <c r="L18">
        <v>51600</v>
      </c>
      <c r="M18">
        <v>68100</v>
      </c>
      <c r="N18">
        <v>72228</v>
      </c>
      <c r="O18">
        <v>76356</v>
      </c>
      <c r="P18">
        <v>80484</v>
      </c>
      <c r="Q18">
        <v>84612</v>
      </c>
      <c r="R18">
        <v>88740</v>
      </c>
      <c r="S18">
        <v>92868</v>
      </c>
      <c r="T18">
        <v>96996</v>
      </c>
      <c r="V18" s="116">
        <v>32850</v>
      </c>
      <c r="W18" s="117">
        <v>43400</v>
      </c>
      <c r="X18" s="117">
        <v>46028</v>
      </c>
      <c r="Y18" s="117">
        <v>48656</v>
      </c>
      <c r="Z18" s="117">
        <v>51284</v>
      </c>
      <c r="AA18" s="117">
        <v>53912</v>
      </c>
      <c r="AB18" s="117">
        <v>56540</v>
      </c>
      <c r="AC18" s="117">
        <v>59168</v>
      </c>
      <c r="AD18" s="118">
        <v>61796</v>
      </c>
      <c r="AE18" s="116">
        <v>52550</v>
      </c>
      <c r="AF18" s="117">
        <v>69400</v>
      </c>
      <c r="AG18" s="117">
        <v>73604</v>
      </c>
      <c r="AH18" s="117">
        <v>77808</v>
      </c>
      <c r="AI18" s="117">
        <v>82012</v>
      </c>
      <c r="AJ18" s="117">
        <v>86216</v>
      </c>
      <c r="AK18" s="117">
        <v>90420</v>
      </c>
      <c r="AL18" s="117">
        <v>94624</v>
      </c>
      <c r="AM18" s="118">
        <v>98828</v>
      </c>
      <c r="AO18" s="116">
        <v>33550</v>
      </c>
      <c r="AP18" s="117">
        <v>44300</v>
      </c>
      <c r="AQ18" s="117">
        <v>46984</v>
      </c>
      <c r="AR18" s="117">
        <v>49668</v>
      </c>
      <c r="AS18" s="117">
        <v>52352</v>
      </c>
      <c r="AT18" s="117">
        <v>55036</v>
      </c>
      <c r="AU18" s="117">
        <v>57720</v>
      </c>
      <c r="AV18" s="117">
        <v>60404</v>
      </c>
      <c r="AW18" s="118">
        <v>63088</v>
      </c>
      <c r="AX18" s="116">
        <v>53700</v>
      </c>
      <c r="AY18" s="117">
        <v>70900</v>
      </c>
      <c r="AZ18" s="117">
        <v>75196</v>
      </c>
      <c r="BA18" s="117">
        <v>79492</v>
      </c>
      <c r="BB18" s="117">
        <v>83788</v>
      </c>
      <c r="BC18" s="117">
        <v>88084</v>
      </c>
      <c r="BD18" s="117">
        <v>92380</v>
      </c>
      <c r="BE18" s="117">
        <v>96676</v>
      </c>
      <c r="BF18" s="118">
        <v>100972</v>
      </c>
      <c r="BH18" s="116">
        <v>35550</v>
      </c>
      <c r="BI18" s="117">
        <v>46950</v>
      </c>
      <c r="BJ18" s="117">
        <v>49794</v>
      </c>
      <c r="BK18" s="117">
        <v>52638</v>
      </c>
      <c r="BL18" s="117">
        <v>55482</v>
      </c>
      <c r="BM18" s="117">
        <v>58326</v>
      </c>
      <c r="BN18" s="117">
        <v>61170</v>
      </c>
      <c r="BO18" s="117">
        <v>64014</v>
      </c>
      <c r="BP18" s="118">
        <v>66858</v>
      </c>
      <c r="BQ18" s="116">
        <v>56900</v>
      </c>
      <c r="BR18" s="117">
        <v>75150</v>
      </c>
      <c r="BS18" s="117">
        <v>79702</v>
      </c>
      <c r="BT18" s="117">
        <v>84254</v>
      </c>
      <c r="BU18" s="117">
        <v>88806</v>
      </c>
      <c r="BV18" s="117">
        <v>93358</v>
      </c>
      <c r="BW18" s="117">
        <v>97910</v>
      </c>
      <c r="BX18" s="117">
        <v>102462</v>
      </c>
      <c r="BY18" s="118">
        <v>107014</v>
      </c>
    </row>
    <row r="19" spans="1:77" x14ac:dyDescent="0.25">
      <c r="A19" s="85" t="s">
        <v>193</v>
      </c>
      <c r="C19">
        <v>34900</v>
      </c>
      <c r="D19">
        <v>46100</v>
      </c>
      <c r="E19">
        <v>48892</v>
      </c>
      <c r="F19">
        <v>51684</v>
      </c>
      <c r="G19">
        <v>54476</v>
      </c>
      <c r="H19">
        <v>57268</v>
      </c>
      <c r="I19">
        <v>60060</v>
      </c>
      <c r="J19">
        <v>62852</v>
      </c>
      <c r="K19">
        <v>65644</v>
      </c>
      <c r="L19">
        <v>55850</v>
      </c>
      <c r="M19">
        <v>73700</v>
      </c>
      <c r="N19">
        <v>78168</v>
      </c>
      <c r="O19">
        <v>82636</v>
      </c>
      <c r="P19">
        <v>87104</v>
      </c>
      <c r="Q19">
        <v>91572</v>
      </c>
      <c r="R19">
        <v>96040</v>
      </c>
      <c r="S19">
        <v>100508</v>
      </c>
      <c r="T19">
        <v>104976</v>
      </c>
      <c r="V19" s="119">
        <v>38350</v>
      </c>
      <c r="W19" s="120">
        <v>50650</v>
      </c>
      <c r="X19" s="120">
        <v>53718</v>
      </c>
      <c r="Y19" s="120">
        <v>56786</v>
      </c>
      <c r="Z19" s="120">
        <v>59854</v>
      </c>
      <c r="AA19" s="120">
        <v>62922</v>
      </c>
      <c r="AB19" s="120">
        <v>65990</v>
      </c>
      <c r="AC19" s="120">
        <v>69058</v>
      </c>
      <c r="AD19" s="121">
        <v>72126</v>
      </c>
      <c r="AE19" s="119">
        <v>61350</v>
      </c>
      <c r="AF19" s="120">
        <v>81000</v>
      </c>
      <c r="AG19" s="120">
        <v>85908</v>
      </c>
      <c r="AH19" s="120">
        <v>90816</v>
      </c>
      <c r="AI19" s="120">
        <v>95724</v>
      </c>
      <c r="AJ19" s="120">
        <v>100632</v>
      </c>
      <c r="AK19" s="120">
        <v>105540</v>
      </c>
      <c r="AL19" s="120">
        <v>110448</v>
      </c>
      <c r="AM19" s="121">
        <v>115356</v>
      </c>
      <c r="AO19" s="119">
        <v>39650</v>
      </c>
      <c r="AP19" s="120">
        <v>52350</v>
      </c>
      <c r="AQ19" s="120">
        <v>55522</v>
      </c>
      <c r="AR19" s="120">
        <v>58694</v>
      </c>
      <c r="AS19" s="120">
        <v>61866</v>
      </c>
      <c r="AT19" s="120">
        <v>65038</v>
      </c>
      <c r="AU19" s="120">
        <v>68210</v>
      </c>
      <c r="AV19" s="120">
        <v>71382</v>
      </c>
      <c r="AW19" s="121">
        <v>74554</v>
      </c>
      <c r="AX19" s="119">
        <v>63450</v>
      </c>
      <c r="AY19" s="120">
        <v>83800</v>
      </c>
      <c r="AZ19" s="120">
        <v>88876</v>
      </c>
      <c r="BA19" s="120">
        <v>93952</v>
      </c>
      <c r="BB19" s="120">
        <v>99028</v>
      </c>
      <c r="BC19" s="120">
        <v>104104</v>
      </c>
      <c r="BD19" s="120">
        <v>109180</v>
      </c>
      <c r="BE19" s="120">
        <v>114256</v>
      </c>
      <c r="BF19" s="121">
        <v>119332</v>
      </c>
      <c r="BH19" s="119">
        <v>39650</v>
      </c>
      <c r="BI19" s="120">
        <v>52350</v>
      </c>
      <c r="BJ19" s="120">
        <v>55522</v>
      </c>
      <c r="BK19" s="120">
        <v>58694</v>
      </c>
      <c r="BL19" s="120">
        <v>61866</v>
      </c>
      <c r="BM19" s="120">
        <v>65038</v>
      </c>
      <c r="BN19" s="120">
        <v>68210</v>
      </c>
      <c r="BO19" s="120">
        <v>71382</v>
      </c>
      <c r="BP19" s="121">
        <v>74554</v>
      </c>
      <c r="BQ19" s="119">
        <v>63450</v>
      </c>
      <c r="BR19" s="120">
        <v>83800</v>
      </c>
      <c r="BS19" s="120">
        <v>88876</v>
      </c>
      <c r="BT19" s="120">
        <v>93952</v>
      </c>
      <c r="BU19" s="120">
        <v>99028</v>
      </c>
      <c r="BV19" s="120">
        <v>104104</v>
      </c>
      <c r="BW19" s="120">
        <v>109180</v>
      </c>
      <c r="BX19" s="120">
        <v>114256</v>
      </c>
      <c r="BY19" s="121">
        <v>119332</v>
      </c>
    </row>
    <row r="20" spans="1:77" x14ac:dyDescent="0.25">
      <c r="A20" s="85" t="s">
        <v>194</v>
      </c>
      <c r="C20">
        <v>32100</v>
      </c>
      <c r="D20">
        <v>42400</v>
      </c>
      <c r="E20">
        <v>44968</v>
      </c>
      <c r="F20">
        <v>47536</v>
      </c>
      <c r="G20">
        <v>50104</v>
      </c>
      <c r="H20">
        <v>52672</v>
      </c>
      <c r="I20">
        <v>55240</v>
      </c>
      <c r="J20">
        <v>57808</v>
      </c>
      <c r="K20">
        <v>60376</v>
      </c>
      <c r="L20">
        <v>51350</v>
      </c>
      <c r="M20">
        <v>67800</v>
      </c>
      <c r="N20">
        <v>71908</v>
      </c>
      <c r="O20">
        <v>76016</v>
      </c>
      <c r="P20">
        <v>80124</v>
      </c>
      <c r="Q20">
        <v>84232</v>
      </c>
      <c r="R20">
        <v>88340</v>
      </c>
      <c r="S20">
        <v>92448</v>
      </c>
      <c r="T20">
        <v>96556</v>
      </c>
      <c r="V20" s="119">
        <v>33250</v>
      </c>
      <c r="W20" s="120">
        <v>43900</v>
      </c>
      <c r="X20" s="120">
        <v>46560</v>
      </c>
      <c r="Y20" s="120">
        <v>49220</v>
      </c>
      <c r="Z20" s="120">
        <v>51880</v>
      </c>
      <c r="AA20" s="120">
        <v>54540</v>
      </c>
      <c r="AB20" s="120">
        <v>57200</v>
      </c>
      <c r="AC20" s="120">
        <v>59860</v>
      </c>
      <c r="AD20" s="121">
        <v>62520</v>
      </c>
      <c r="AE20" s="119">
        <v>53200</v>
      </c>
      <c r="AF20" s="120">
        <v>70250</v>
      </c>
      <c r="AG20" s="120">
        <v>74506</v>
      </c>
      <c r="AH20" s="120">
        <v>78762</v>
      </c>
      <c r="AI20" s="120">
        <v>83018</v>
      </c>
      <c r="AJ20" s="120">
        <v>87274</v>
      </c>
      <c r="AK20" s="120">
        <v>91530</v>
      </c>
      <c r="AL20" s="120">
        <v>95786</v>
      </c>
      <c r="AM20" s="121">
        <v>100042</v>
      </c>
      <c r="AO20" s="119">
        <v>36300</v>
      </c>
      <c r="AP20" s="120">
        <v>47950</v>
      </c>
      <c r="AQ20" s="120">
        <v>50854</v>
      </c>
      <c r="AR20" s="120">
        <v>53758</v>
      </c>
      <c r="AS20" s="120">
        <v>56662</v>
      </c>
      <c r="AT20" s="120">
        <v>59566</v>
      </c>
      <c r="AU20" s="120">
        <v>62470</v>
      </c>
      <c r="AV20" s="120">
        <v>65374</v>
      </c>
      <c r="AW20" s="121">
        <v>68278</v>
      </c>
      <c r="AX20" s="119">
        <v>58100</v>
      </c>
      <c r="AY20" s="120">
        <v>76700</v>
      </c>
      <c r="AZ20" s="120">
        <v>81348</v>
      </c>
      <c r="BA20" s="120">
        <v>85996</v>
      </c>
      <c r="BB20" s="120">
        <v>90644</v>
      </c>
      <c r="BC20" s="120">
        <v>95292</v>
      </c>
      <c r="BD20" s="120">
        <v>99940</v>
      </c>
      <c r="BE20" s="120">
        <v>104588</v>
      </c>
      <c r="BF20" s="121">
        <v>109236</v>
      </c>
      <c r="BH20" s="119">
        <v>38400</v>
      </c>
      <c r="BI20" s="120">
        <v>50700</v>
      </c>
      <c r="BJ20" s="120">
        <v>53772</v>
      </c>
      <c r="BK20" s="120">
        <v>56844</v>
      </c>
      <c r="BL20" s="120">
        <v>59916</v>
      </c>
      <c r="BM20" s="120">
        <v>62988</v>
      </c>
      <c r="BN20" s="120">
        <v>66060</v>
      </c>
      <c r="BO20" s="120">
        <v>69132</v>
      </c>
      <c r="BP20" s="121">
        <v>72204</v>
      </c>
      <c r="BQ20" s="119">
        <v>61450</v>
      </c>
      <c r="BR20" s="120">
        <v>81150</v>
      </c>
      <c r="BS20" s="120">
        <v>86066</v>
      </c>
      <c r="BT20" s="120">
        <v>90982</v>
      </c>
      <c r="BU20" s="120">
        <v>95898</v>
      </c>
      <c r="BV20" s="120">
        <v>100814</v>
      </c>
      <c r="BW20" s="120">
        <v>105730</v>
      </c>
      <c r="BX20" s="120">
        <v>110646</v>
      </c>
      <c r="BY20" s="121">
        <v>115562</v>
      </c>
    </row>
    <row r="21" spans="1:77" x14ac:dyDescent="0.25">
      <c r="A21" s="85" t="s">
        <v>195</v>
      </c>
      <c r="C21">
        <v>40500</v>
      </c>
      <c r="D21">
        <v>53500</v>
      </c>
      <c r="E21">
        <v>56740</v>
      </c>
      <c r="F21">
        <v>59980</v>
      </c>
      <c r="G21">
        <v>63220</v>
      </c>
      <c r="H21">
        <v>66460</v>
      </c>
      <c r="I21">
        <v>69700</v>
      </c>
      <c r="J21">
        <v>72940</v>
      </c>
      <c r="K21">
        <v>76180</v>
      </c>
      <c r="L21">
        <v>64800</v>
      </c>
      <c r="M21">
        <v>85550</v>
      </c>
      <c r="N21">
        <v>90734</v>
      </c>
      <c r="O21">
        <v>95918</v>
      </c>
      <c r="P21">
        <v>101102</v>
      </c>
      <c r="Q21">
        <v>106286</v>
      </c>
      <c r="R21">
        <v>111470</v>
      </c>
      <c r="S21">
        <v>116654</v>
      </c>
      <c r="T21">
        <v>121838</v>
      </c>
      <c r="V21" s="119">
        <v>42600</v>
      </c>
      <c r="W21" s="120">
        <v>56250</v>
      </c>
      <c r="X21" s="120">
        <v>59658</v>
      </c>
      <c r="Y21" s="120">
        <v>63066</v>
      </c>
      <c r="Z21" s="120">
        <v>66474</v>
      </c>
      <c r="AA21" s="120">
        <v>69882</v>
      </c>
      <c r="AB21" s="120">
        <v>73290</v>
      </c>
      <c r="AC21" s="120">
        <v>76698</v>
      </c>
      <c r="AD21" s="121">
        <v>80106</v>
      </c>
      <c r="AE21" s="119">
        <v>68150</v>
      </c>
      <c r="AF21" s="120">
        <v>90000</v>
      </c>
      <c r="AG21" s="120">
        <v>95452</v>
      </c>
      <c r="AH21" s="120">
        <v>100904</v>
      </c>
      <c r="AI21" s="120">
        <v>106356</v>
      </c>
      <c r="AJ21" s="120">
        <v>111808</v>
      </c>
      <c r="AK21" s="120">
        <v>117260</v>
      </c>
      <c r="AL21" s="120">
        <v>122712</v>
      </c>
      <c r="AM21" s="121">
        <v>128164</v>
      </c>
      <c r="AO21" s="119">
        <v>45550</v>
      </c>
      <c r="AP21" s="120">
        <v>60150</v>
      </c>
      <c r="AQ21" s="120">
        <v>63794</v>
      </c>
      <c r="AR21" s="120">
        <v>67438</v>
      </c>
      <c r="AS21" s="120">
        <v>71082</v>
      </c>
      <c r="AT21" s="120">
        <v>74726</v>
      </c>
      <c r="AU21" s="120">
        <v>78370</v>
      </c>
      <c r="AV21" s="120">
        <v>82014</v>
      </c>
      <c r="AW21" s="121">
        <v>85658</v>
      </c>
      <c r="AX21" s="119">
        <v>72900</v>
      </c>
      <c r="AY21" s="120">
        <v>96250</v>
      </c>
      <c r="AZ21" s="120">
        <v>102082</v>
      </c>
      <c r="BA21" s="120">
        <v>107914</v>
      </c>
      <c r="BB21" s="120">
        <v>113746</v>
      </c>
      <c r="BC21" s="120">
        <v>119578</v>
      </c>
      <c r="BD21" s="120">
        <v>125410</v>
      </c>
      <c r="BE21" s="120">
        <v>131242</v>
      </c>
      <c r="BF21" s="121">
        <v>137074</v>
      </c>
      <c r="BH21" s="119">
        <v>46350</v>
      </c>
      <c r="BI21" s="120">
        <v>61200</v>
      </c>
      <c r="BJ21" s="120">
        <v>64908</v>
      </c>
      <c r="BK21" s="120">
        <v>68616</v>
      </c>
      <c r="BL21" s="120">
        <v>72324</v>
      </c>
      <c r="BM21" s="120">
        <v>76032</v>
      </c>
      <c r="BN21" s="120">
        <v>79740</v>
      </c>
      <c r="BO21" s="120">
        <v>83448</v>
      </c>
      <c r="BP21" s="121">
        <v>87156</v>
      </c>
      <c r="BQ21" s="119">
        <v>74150</v>
      </c>
      <c r="BR21" s="120">
        <v>97900</v>
      </c>
      <c r="BS21" s="120">
        <v>103832</v>
      </c>
      <c r="BT21" s="120">
        <v>109764</v>
      </c>
      <c r="BU21" s="120">
        <v>115696</v>
      </c>
      <c r="BV21" s="120">
        <v>121628</v>
      </c>
      <c r="BW21" s="120">
        <v>127560</v>
      </c>
      <c r="BX21" s="120">
        <v>133492</v>
      </c>
      <c r="BY21" s="121">
        <v>139424</v>
      </c>
    </row>
    <row r="22" spans="1:77" x14ac:dyDescent="0.25">
      <c r="A22" s="85" t="s">
        <v>196</v>
      </c>
      <c r="C22">
        <v>33650</v>
      </c>
      <c r="D22">
        <v>44450</v>
      </c>
      <c r="E22">
        <v>47142</v>
      </c>
      <c r="F22">
        <v>49834</v>
      </c>
      <c r="G22">
        <v>52526</v>
      </c>
      <c r="H22">
        <v>55218</v>
      </c>
      <c r="I22">
        <v>57910</v>
      </c>
      <c r="J22">
        <v>60602</v>
      </c>
      <c r="K22">
        <v>63294</v>
      </c>
      <c r="L22">
        <v>53850</v>
      </c>
      <c r="M22">
        <v>71100</v>
      </c>
      <c r="N22">
        <v>75408</v>
      </c>
      <c r="O22">
        <v>79716</v>
      </c>
      <c r="P22">
        <v>84024</v>
      </c>
      <c r="Q22">
        <v>88332</v>
      </c>
      <c r="R22">
        <v>92640</v>
      </c>
      <c r="S22">
        <v>96948</v>
      </c>
      <c r="T22">
        <v>101256</v>
      </c>
      <c r="V22" s="119">
        <v>33650</v>
      </c>
      <c r="W22" s="120">
        <v>44450</v>
      </c>
      <c r="X22" s="120">
        <v>47142</v>
      </c>
      <c r="Y22" s="120">
        <v>49834</v>
      </c>
      <c r="Z22" s="120">
        <v>52526</v>
      </c>
      <c r="AA22" s="120">
        <v>55218</v>
      </c>
      <c r="AB22" s="120">
        <v>57910</v>
      </c>
      <c r="AC22" s="120">
        <v>60602</v>
      </c>
      <c r="AD22" s="121">
        <v>63294</v>
      </c>
      <c r="AE22" s="119">
        <v>53850</v>
      </c>
      <c r="AF22" s="120">
        <v>71100</v>
      </c>
      <c r="AG22" s="120">
        <v>75408</v>
      </c>
      <c r="AH22" s="120">
        <v>79716</v>
      </c>
      <c r="AI22" s="120">
        <v>84024</v>
      </c>
      <c r="AJ22" s="120">
        <v>88332</v>
      </c>
      <c r="AK22" s="120">
        <v>92640</v>
      </c>
      <c r="AL22" s="120">
        <v>96948</v>
      </c>
      <c r="AM22" s="121">
        <v>101256</v>
      </c>
      <c r="AO22" s="119">
        <v>33650</v>
      </c>
      <c r="AP22" s="120">
        <v>44450</v>
      </c>
      <c r="AQ22" s="120">
        <v>47142</v>
      </c>
      <c r="AR22" s="120">
        <v>49834</v>
      </c>
      <c r="AS22" s="120">
        <v>52526</v>
      </c>
      <c r="AT22" s="120">
        <v>55218</v>
      </c>
      <c r="AU22" s="120">
        <v>57910</v>
      </c>
      <c r="AV22" s="120">
        <v>60602</v>
      </c>
      <c r="AW22" s="121">
        <v>63294</v>
      </c>
      <c r="AX22" s="119">
        <v>53850</v>
      </c>
      <c r="AY22" s="120">
        <v>71100</v>
      </c>
      <c r="AZ22" s="120">
        <v>75408</v>
      </c>
      <c r="BA22" s="120">
        <v>79716</v>
      </c>
      <c r="BB22" s="120">
        <v>84024</v>
      </c>
      <c r="BC22" s="120">
        <v>88332</v>
      </c>
      <c r="BD22" s="120">
        <v>92640</v>
      </c>
      <c r="BE22" s="120">
        <v>96948</v>
      </c>
      <c r="BF22" s="121">
        <v>101256</v>
      </c>
      <c r="BH22" s="119">
        <v>35550</v>
      </c>
      <c r="BI22" s="120">
        <v>46950</v>
      </c>
      <c r="BJ22" s="120">
        <v>49794</v>
      </c>
      <c r="BK22" s="120">
        <v>52638</v>
      </c>
      <c r="BL22" s="120">
        <v>55482</v>
      </c>
      <c r="BM22" s="120">
        <v>58326</v>
      </c>
      <c r="BN22" s="120">
        <v>61170</v>
      </c>
      <c r="BO22" s="120">
        <v>64014</v>
      </c>
      <c r="BP22" s="121">
        <v>66858</v>
      </c>
      <c r="BQ22" s="119">
        <v>56900</v>
      </c>
      <c r="BR22" s="120">
        <v>75150</v>
      </c>
      <c r="BS22" s="120">
        <v>79702</v>
      </c>
      <c r="BT22" s="120">
        <v>84254</v>
      </c>
      <c r="BU22" s="120">
        <v>88806</v>
      </c>
      <c r="BV22" s="120">
        <v>93358</v>
      </c>
      <c r="BW22" s="120">
        <v>97910</v>
      </c>
      <c r="BX22" s="120">
        <v>102462</v>
      </c>
      <c r="BY22" s="121">
        <v>107014</v>
      </c>
    </row>
    <row r="23" spans="1:77" x14ac:dyDescent="0.25">
      <c r="A23" s="85" t="s">
        <v>197</v>
      </c>
      <c r="C23">
        <v>31850</v>
      </c>
      <c r="D23">
        <v>42050</v>
      </c>
      <c r="E23">
        <v>44598</v>
      </c>
      <c r="F23">
        <v>47146</v>
      </c>
      <c r="G23">
        <v>49694</v>
      </c>
      <c r="H23">
        <v>52242</v>
      </c>
      <c r="I23">
        <v>54790</v>
      </c>
      <c r="J23">
        <v>57338</v>
      </c>
      <c r="K23">
        <v>59886</v>
      </c>
      <c r="L23">
        <v>50950</v>
      </c>
      <c r="M23">
        <v>67250</v>
      </c>
      <c r="N23">
        <v>71326</v>
      </c>
      <c r="O23">
        <v>75402</v>
      </c>
      <c r="P23">
        <v>79478</v>
      </c>
      <c r="Q23">
        <v>83554</v>
      </c>
      <c r="R23">
        <v>87630</v>
      </c>
      <c r="S23">
        <v>91706</v>
      </c>
      <c r="T23">
        <v>95782</v>
      </c>
      <c r="V23" s="119">
        <v>35000</v>
      </c>
      <c r="W23" s="120">
        <v>46200</v>
      </c>
      <c r="X23" s="120">
        <v>49000</v>
      </c>
      <c r="Y23" s="120">
        <v>51800</v>
      </c>
      <c r="Z23" s="120">
        <v>54600</v>
      </c>
      <c r="AA23" s="120">
        <v>57400</v>
      </c>
      <c r="AB23" s="120">
        <v>60200</v>
      </c>
      <c r="AC23" s="120">
        <v>63000</v>
      </c>
      <c r="AD23" s="121">
        <v>65800</v>
      </c>
      <c r="AE23" s="119">
        <v>56000</v>
      </c>
      <c r="AF23" s="120">
        <v>73950</v>
      </c>
      <c r="AG23" s="120">
        <v>78430</v>
      </c>
      <c r="AH23" s="120">
        <v>82910</v>
      </c>
      <c r="AI23" s="120">
        <v>87390</v>
      </c>
      <c r="AJ23" s="120">
        <v>91870</v>
      </c>
      <c r="AK23" s="120">
        <v>96350</v>
      </c>
      <c r="AL23" s="120">
        <v>100830</v>
      </c>
      <c r="AM23" s="121">
        <v>105310</v>
      </c>
      <c r="AO23" s="119">
        <v>38150</v>
      </c>
      <c r="AP23" s="120">
        <v>50400</v>
      </c>
      <c r="AQ23" s="120">
        <v>53452</v>
      </c>
      <c r="AR23" s="120">
        <v>56504</v>
      </c>
      <c r="AS23" s="120">
        <v>59556</v>
      </c>
      <c r="AT23" s="120">
        <v>62608</v>
      </c>
      <c r="AU23" s="120">
        <v>65660</v>
      </c>
      <c r="AV23" s="120">
        <v>68712</v>
      </c>
      <c r="AW23" s="121">
        <v>71764</v>
      </c>
      <c r="AX23" s="119">
        <v>61050</v>
      </c>
      <c r="AY23" s="120">
        <v>80600</v>
      </c>
      <c r="AZ23" s="120">
        <v>85484</v>
      </c>
      <c r="BA23" s="120">
        <v>90368</v>
      </c>
      <c r="BB23" s="120">
        <v>95252</v>
      </c>
      <c r="BC23" s="120">
        <v>100136</v>
      </c>
      <c r="BD23" s="120">
        <v>105020</v>
      </c>
      <c r="BE23" s="120">
        <v>109904</v>
      </c>
      <c r="BF23" s="121">
        <v>114788</v>
      </c>
      <c r="BH23" s="119">
        <v>38150</v>
      </c>
      <c r="BI23" s="120">
        <v>50400</v>
      </c>
      <c r="BJ23" s="120">
        <v>53452</v>
      </c>
      <c r="BK23" s="120">
        <v>56504</v>
      </c>
      <c r="BL23" s="120">
        <v>59556</v>
      </c>
      <c r="BM23" s="120">
        <v>62608</v>
      </c>
      <c r="BN23" s="120">
        <v>65660</v>
      </c>
      <c r="BO23" s="120">
        <v>68712</v>
      </c>
      <c r="BP23" s="121">
        <v>71764</v>
      </c>
      <c r="BQ23" s="119">
        <v>61050</v>
      </c>
      <c r="BR23" s="120">
        <v>80600</v>
      </c>
      <c r="BS23" s="120">
        <v>85484</v>
      </c>
      <c r="BT23" s="120">
        <v>90368</v>
      </c>
      <c r="BU23" s="120">
        <v>95252</v>
      </c>
      <c r="BV23" s="120">
        <v>100136</v>
      </c>
      <c r="BW23" s="120">
        <v>105020</v>
      </c>
      <c r="BX23" s="120">
        <v>109904</v>
      </c>
      <c r="BY23" s="121">
        <v>114788</v>
      </c>
    </row>
    <row r="24" spans="1:77" x14ac:dyDescent="0.25">
      <c r="A24" s="85" t="s">
        <v>198</v>
      </c>
      <c r="C24">
        <v>31700</v>
      </c>
      <c r="D24">
        <v>41850</v>
      </c>
      <c r="E24">
        <v>44386</v>
      </c>
      <c r="F24">
        <v>46922</v>
      </c>
      <c r="G24">
        <v>49458</v>
      </c>
      <c r="H24">
        <v>51994</v>
      </c>
      <c r="I24">
        <v>54530</v>
      </c>
      <c r="J24">
        <v>57066</v>
      </c>
      <c r="K24">
        <v>59602</v>
      </c>
      <c r="L24">
        <v>50700</v>
      </c>
      <c r="M24">
        <v>66900</v>
      </c>
      <c r="N24">
        <v>70956</v>
      </c>
      <c r="O24">
        <v>75012</v>
      </c>
      <c r="P24">
        <v>79068</v>
      </c>
      <c r="Q24">
        <v>83124</v>
      </c>
      <c r="R24">
        <v>87180</v>
      </c>
      <c r="S24">
        <v>91236</v>
      </c>
      <c r="T24">
        <v>95292</v>
      </c>
      <c r="V24" s="119">
        <v>32600</v>
      </c>
      <c r="W24" s="120">
        <v>43050</v>
      </c>
      <c r="X24" s="120">
        <v>45658</v>
      </c>
      <c r="Y24" s="120">
        <v>48266</v>
      </c>
      <c r="Z24" s="120">
        <v>50874</v>
      </c>
      <c r="AA24" s="120">
        <v>53482</v>
      </c>
      <c r="AB24" s="120">
        <v>56090</v>
      </c>
      <c r="AC24" s="120">
        <v>58698</v>
      </c>
      <c r="AD24" s="121">
        <v>61306</v>
      </c>
      <c r="AE24" s="119">
        <v>52150</v>
      </c>
      <c r="AF24" s="120">
        <v>68850</v>
      </c>
      <c r="AG24" s="120">
        <v>73022</v>
      </c>
      <c r="AH24" s="120">
        <v>77194</v>
      </c>
      <c r="AI24" s="120">
        <v>81366</v>
      </c>
      <c r="AJ24" s="120">
        <v>85538</v>
      </c>
      <c r="AK24" s="120">
        <v>89710</v>
      </c>
      <c r="AL24" s="120">
        <v>93882</v>
      </c>
      <c r="AM24" s="121">
        <v>98054</v>
      </c>
      <c r="AO24" s="119">
        <v>33550</v>
      </c>
      <c r="AP24" s="120">
        <v>44300</v>
      </c>
      <c r="AQ24" s="120">
        <v>46984</v>
      </c>
      <c r="AR24" s="120">
        <v>49668</v>
      </c>
      <c r="AS24" s="120">
        <v>52352</v>
      </c>
      <c r="AT24" s="120">
        <v>55036</v>
      </c>
      <c r="AU24" s="120">
        <v>57720</v>
      </c>
      <c r="AV24" s="120">
        <v>60404</v>
      </c>
      <c r="AW24" s="121">
        <v>63088</v>
      </c>
      <c r="AX24" s="119">
        <v>53700</v>
      </c>
      <c r="AY24" s="120">
        <v>70900</v>
      </c>
      <c r="AZ24" s="120">
        <v>75196</v>
      </c>
      <c r="BA24" s="120">
        <v>79492</v>
      </c>
      <c r="BB24" s="120">
        <v>83788</v>
      </c>
      <c r="BC24" s="120">
        <v>88084</v>
      </c>
      <c r="BD24" s="120">
        <v>92380</v>
      </c>
      <c r="BE24" s="120">
        <v>96676</v>
      </c>
      <c r="BF24" s="121">
        <v>100972</v>
      </c>
      <c r="BH24" s="119">
        <v>35550</v>
      </c>
      <c r="BI24" s="120">
        <v>46950</v>
      </c>
      <c r="BJ24" s="120">
        <v>49794</v>
      </c>
      <c r="BK24" s="120">
        <v>52638</v>
      </c>
      <c r="BL24" s="120">
        <v>55482</v>
      </c>
      <c r="BM24" s="120">
        <v>58326</v>
      </c>
      <c r="BN24" s="120">
        <v>61170</v>
      </c>
      <c r="BO24" s="120">
        <v>64014</v>
      </c>
      <c r="BP24" s="121">
        <v>66858</v>
      </c>
      <c r="BQ24" s="119">
        <v>56900</v>
      </c>
      <c r="BR24" s="120">
        <v>75150</v>
      </c>
      <c r="BS24" s="120">
        <v>79702</v>
      </c>
      <c r="BT24" s="120">
        <v>84254</v>
      </c>
      <c r="BU24" s="120">
        <v>88806</v>
      </c>
      <c r="BV24" s="120">
        <v>93358</v>
      </c>
      <c r="BW24" s="120">
        <v>97910</v>
      </c>
      <c r="BX24" s="120">
        <v>102462</v>
      </c>
      <c r="BY24" s="121">
        <v>107014</v>
      </c>
    </row>
    <row r="25" spans="1:77" x14ac:dyDescent="0.25">
      <c r="A25" s="85" t="s">
        <v>199</v>
      </c>
      <c r="C25">
        <v>33450</v>
      </c>
      <c r="D25">
        <v>44200</v>
      </c>
      <c r="E25">
        <v>46876</v>
      </c>
      <c r="F25">
        <v>49552</v>
      </c>
      <c r="G25">
        <v>52228</v>
      </c>
      <c r="H25">
        <v>54904</v>
      </c>
      <c r="I25">
        <v>57580</v>
      </c>
      <c r="J25">
        <v>60256</v>
      </c>
      <c r="K25">
        <v>62932</v>
      </c>
      <c r="L25">
        <v>53500</v>
      </c>
      <c r="M25">
        <v>70600</v>
      </c>
      <c r="N25">
        <v>74880</v>
      </c>
      <c r="O25">
        <v>79160</v>
      </c>
      <c r="P25">
        <v>83440</v>
      </c>
      <c r="Q25">
        <v>87720</v>
      </c>
      <c r="R25">
        <v>92000</v>
      </c>
      <c r="S25">
        <v>96280</v>
      </c>
      <c r="T25">
        <v>100560</v>
      </c>
      <c r="V25" s="119">
        <v>33550</v>
      </c>
      <c r="W25" s="120">
        <v>44300</v>
      </c>
      <c r="X25" s="120">
        <v>46984</v>
      </c>
      <c r="Y25" s="120">
        <v>49668</v>
      </c>
      <c r="Z25" s="120">
        <v>52352</v>
      </c>
      <c r="AA25" s="120">
        <v>55036</v>
      </c>
      <c r="AB25" s="120">
        <v>57720</v>
      </c>
      <c r="AC25" s="120">
        <v>60404</v>
      </c>
      <c r="AD25" s="121">
        <v>63088</v>
      </c>
      <c r="AE25" s="119">
        <v>53700</v>
      </c>
      <c r="AF25" s="120">
        <v>70900</v>
      </c>
      <c r="AG25" s="120">
        <v>75196</v>
      </c>
      <c r="AH25" s="120">
        <v>79492</v>
      </c>
      <c r="AI25" s="120">
        <v>83788</v>
      </c>
      <c r="AJ25" s="120">
        <v>88084</v>
      </c>
      <c r="AK25" s="120">
        <v>92380</v>
      </c>
      <c r="AL25" s="120">
        <v>96676</v>
      </c>
      <c r="AM25" s="121">
        <v>100972</v>
      </c>
      <c r="AO25" s="119">
        <v>33550</v>
      </c>
      <c r="AP25" s="120">
        <v>44300</v>
      </c>
      <c r="AQ25" s="120">
        <v>46984</v>
      </c>
      <c r="AR25" s="120">
        <v>49668</v>
      </c>
      <c r="AS25" s="120">
        <v>52352</v>
      </c>
      <c r="AT25" s="120">
        <v>55036</v>
      </c>
      <c r="AU25" s="120">
        <v>57720</v>
      </c>
      <c r="AV25" s="120">
        <v>60404</v>
      </c>
      <c r="AW25" s="121">
        <v>63088</v>
      </c>
      <c r="AX25" s="119">
        <v>53700</v>
      </c>
      <c r="AY25" s="120">
        <v>70900</v>
      </c>
      <c r="AZ25" s="120">
        <v>75196</v>
      </c>
      <c r="BA25" s="120">
        <v>79492</v>
      </c>
      <c r="BB25" s="120">
        <v>83788</v>
      </c>
      <c r="BC25" s="120">
        <v>88084</v>
      </c>
      <c r="BD25" s="120">
        <v>92380</v>
      </c>
      <c r="BE25" s="120">
        <v>96676</v>
      </c>
      <c r="BF25" s="121">
        <v>100972</v>
      </c>
      <c r="BH25" s="119">
        <v>35550</v>
      </c>
      <c r="BI25" s="120">
        <v>46950</v>
      </c>
      <c r="BJ25" s="120">
        <v>49794</v>
      </c>
      <c r="BK25" s="120">
        <v>52638</v>
      </c>
      <c r="BL25" s="120">
        <v>55482</v>
      </c>
      <c r="BM25" s="120">
        <v>58326</v>
      </c>
      <c r="BN25" s="120">
        <v>61170</v>
      </c>
      <c r="BO25" s="120">
        <v>64014</v>
      </c>
      <c r="BP25" s="121">
        <v>66858</v>
      </c>
      <c r="BQ25" s="119">
        <v>56900</v>
      </c>
      <c r="BR25" s="120">
        <v>75150</v>
      </c>
      <c r="BS25" s="120">
        <v>79702</v>
      </c>
      <c r="BT25" s="120">
        <v>84254</v>
      </c>
      <c r="BU25" s="120">
        <v>88806</v>
      </c>
      <c r="BV25" s="120">
        <v>93358</v>
      </c>
      <c r="BW25" s="120">
        <v>97910</v>
      </c>
      <c r="BX25" s="120">
        <v>102462</v>
      </c>
      <c r="BY25" s="121">
        <v>107014</v>
      </c>
    </row>
    <row r="26" spans="1:77" x14ac:dyDescent="0.25">
      <c r="A26" s="85" t="s">
        <v>200</v>
      </c>
      <c r="C26">
        <v>41500</v>
      </c>
      <c r="D26">
        <v>54800</v>
      </c>
      <c r="E26">
        <v>58120</v>
      </c>
      <c r="F26">
        <v>61440</v>
      </c>
      <c r="G26">
        <v>64760</v>
      </c>
      <c r="H26">
        <v>68080</v>
      </c>
      <c r="I26">
        <v>71400</v>
      </c>
      <c r="J26">
        <v>74720</v>
      </c>
      <c r="K26">
        <v>78040</v>
      </c>
      <c r="L26">
        <v>66400</v>
      </c>
      <c r="M26">
        <v>87650</v>
      </c>
      <c r="N26">
        <v>92962</v>
      </c>
      <c r="O26">
        <v>98274</v>
      </c>
      <c r="P26">
        <v>103586</v>
      </c>
      <c r="Q26">
        <v>108898</v>
      </c>
      <c r="R26">
        <v>114210</v>
      </c>
      <c r="S26">
        <v>119522</v>
      </c>
      <c r="T26">
        <v>124834</v>
      </c>
      <c r="V26" s="119">
        <v>43250</v>
      </c>
      <c r="W26" s="120">
        <v>57100</v>
      </c>
      <c r="X26" s="120">
        <v>60560</v>
      </c>
      <c r="Y26" s="120">
        <v>64020</v>
      </c>
      <c r="Z26" s="120">
        <v>67480</v>
      </c>
      <c r="AA26" s="120">
        <v>70940</v>
      </c>
      <c r="AB26" s="120">
        <v>74400</v>
      </c>
      <c r="AC26" s="120">
        <v>77860</v>
      </c>
      <c r="AD26" s="121">
        <v>81320</v>
      </c>
      <c r="AE26" s="119">
        <v>69200</v>
      </c>
      <c r="AF26" s="120">
        <v>91350</v>
      </c>
      <c r="AG26" s="120">
        <v>96886</v>
      </c>
      <c r="AH26" s="120">
        <v>102422</v>
      </c>
      <c r="AI26" s="120">
        <v>107958</v>
      </c>
      <c r="AJ26" s="120">
        <v>113494</v>
      </c>
      <c r="AK26" s="120">
        <v>119030</v>
      </c>
      <c r="AL26" s="120">
        <v>124566</v>
      </c>
      <c r="AM26" s="121">
        <v>130102</v>
      </c>
      <c r="AO26" s="119">
        <v>46350</v>
      </c>
      <c r="AP26" s="120">
        <v>61200</v>
      </c>
      <c r="AQ26" s="120">
        <v>64908</v>
      </c>
      <c r="AR26" s="120">
        <v>68616</v>
      </c>
      <c r="AS26" s="120">
        <v>72324</v>
      </c>
      <c r="AT26" s="120">
        <v>76032</v>
      </c>
      <c r="AU26" s="120">
        <v>79740</v>
      </c>
      <c r="AV26" s="120">
        <v>83448</v>
      </c>
      <c r="AW26" s="121">
        <v>87156</v>
      </c>
      <c r="AX26" s="119">
        <v>74150</v>
      </c>
      <c r="AY26" s="120">
        <v>97900</v>
      </c>
      <c r="AZ26" s="120">
        <v>103832</v>
      </c>
      <c r="BA26" s="120">
        <v>109764</v>
      </c>
      <c r="BB26" s="120">
        <v>115696</v>
      </c>
      <c r="BC26" s="120">
        <v>121628</v>
      </c>
      <c r="BD26" s="120">
        <v>127560</v>
      </c>
      <c r="BE26" s="120">
        <v>133492</v>
      </c>
      <c r="BF26" s="121">
        <v>139424</v>
      </c>
      <c r="BH26" s="119">
        <v>46850</v>
      </c>
      <c r="BI26" s="120">
        <v>61850</v>
      </c>
      <c r="BJ26" s="120">
        <v>65598</v>
      </c>
      <c r="BK26" s="120">
        <v>69346</v>
      </c>
      <c r="BL26" s="120">
        <v>73094</v>
      </c>
      <c r="BM26" s="120">
        <v>76842</v>
      </c>
      <c r="BN26" s="120">
        <v>80590</v>
      </c>
      <c r="BO26" s="120">
        <v>84338</v>
      </c>
      <c r="BP26" s="121">
        <v>88086</v>
      </c>
      <c r="BQ26" s="119">
        <v>74950</v>
      </c>
      <c r="BR26" s="120">
        <v>98950</v>
      </c>
      <c r="BS26" s="120">
        <v>104946</v>
      </c>
      <c r="BT26" s="120">
        <v>110942</v>
      </c>
      <c r="BU26" s="120">
        <v>116938</v>
      </c>
      <c r="BV26" s="120">
        <v>122934</v>
      </c>
      <c r="BW26" s="120">
        <v>128930</v>
      </c>
      <c r="BX26" s="120">
        <v>134926</v>
      </c>
      <c r="BY26" s="121">
        <v>140922</v>
      </c>
    </row>
    <row r="27" spans="1:77" x14ac:dyDescent="0.25">
      <c r="A27" s="85" t="s">
        <v>201</v>
      </c>
      <c r="C27">
        <v>31850</v>
      </c>
      <c r="D27">
        <v>42050</v>
      </c>
      <c r="E27">
        <v>44598</v>
      </c>
      <c r="F27">
        <v>47146</v>
      </c>
      <c r="G27">
        <v>49694</v>
      </c>
      <c r="H27">
        <v>52242</v>
      </c>
      <c r="I27">
        <v>54790</v>
      </c>
      <c r="J27">
        <v>57338</v>
      </c>
      <c r="K27">
        <v>59886</v>
      </c>
      <c r="L27">
        <v>50950</v>
      </c>
      <c r="M27">
        <v>67250</v>
      </c>
      <c r="N27">
        <v>71326</v>
      </c>
      <c r="O27">
        <v>75402</v>
      </c>
      <c r="P27">
        <v>79478</v>
      </c>
      <c r="Q27">
        <v>83554</v>
      </c>
      <c r="R27">
        <v>87630</v>
      </c>
      <c r="S27">
        <v>91706</v>
      </c>
      <c r="T27">
        <v>95782</v>
      </c>
      <c r="V27" s="119">
        <v>35000</v>
      </c>
      <c r="W27" s="120">
        <v>46200</v>
      </c>
      <c r="X27" s="120">
        <v>49000</v>
      </c>
      <c r="Y27" s="120">
        <v>51800</v>
      </c>
      <c r="Z27" s="120">
        <v>54600</v>
      </c>
      <c r="AA27" s="120">
        <v>57400</v>
      </c>
      <c r="AB27" s="120">
        <v>60200</v>
      </c>
      <c r="AC27" s="120">
        <v>63000</v>
      </c>
      <c r="AD27" s="121">
        <v>65800</v>
      </c>
      <c r="AE27" s="119">
        <v>56000</v>
      </c>
      <c r="AF27" s="120">
        <v>73950</v>
      </c>
      <c r="AG27" s="120">
        <v>78430</v>
      </c>
      <c r="AH27" s="120">
        <v>82910</v>
      </c>
      <c r="AI27" s="120">
        <v>87390</v>
      </c>
      <c r="AJ27" s="120">
        <v>91870</v>
      </c>
      <c r="AK27" s="120">
        <v>96350</v>
      </c>
      <c r="AL27" s="120">
        <v>100830</v>
      </c>
      <c r="AM27" s="121">
        <v>105310</v>
      </c>
      <c r="AO27" s="119">
        <v>35000</v>
      </c>
      <c r="AP27" s="120">
        <v>46200</v>
      </c>
      <c r="AQ27" s="120">
        <v>49000</v>
      </c>
      <c r="AR27" s="120">
        <v>51800</v>
      </c>
      <c r="AS27" s="120">
        <v>54600</v>
      </c>
      <c r="AT27" s="120">
        <v>57400</v>
      </c>
      <c r="AU27" s="120">
        <v>60200</v>
      </c>
      <c r="AV27" s="120">
        <v>63000</v>
      </c>
      <c r="AW27" s="121">
        <v>65800</v>
      </c>
      <c r="AX27" s="119">
        <v>56000</v>
      </c>
      <c r="AY27" s="120">
        <v>73950</v>
      </c>
      <c r="AZ27" s="120">
        <v>78430</v>
      </c>
      <c r="BA27" s="120">
        <v>82910</v>
      </c>
      <c r="BB27" s="120">
        <v>87390</v>
      </c>
      <c r="BC27" s="120">
        <v>91870</v>
      </c>
      <c r="BD27" s="120">
        <v>96350</v>
      </c>
      <c r="BE27" s="120">
        <v>100830</v>
      </c>
      <c r="BF27" s="121">
        <v>105310</v>
      </c>
      <c r="BH27" s="119">
        <v>37650</v>
      </c>
      <c r="BI27" s="120">
        <v>49700</v>
      </c>
      <c r="BJ27" s="120">
        <v>52712</v>
      </c>
      <c r="BK27" s="120">
        <v>55724</v>
      </c>
      <c r="BL27" s="120">
        <v>58736</v>
      </c>
      <c r="BM27" s="120">
        <v>61748</v>
      </c>
      <c r="BN27" s="120">
        <v>64760</v>
      </c>
      <c r="BO27" s="120">
        <v>67772</v>
      </c>
      <c r="BP27" s="121">
        <v>70784</v>
      </c>
      <c r="BQ27" s="119">
        <v>60250</v>
      </c>
      <c r="BR27" s="120">
        <v>79550</v>
      </c>
      <c r="BS27" s="120">
        <v>84370</v>
      </c>
      <c r="BT27" s="120">
        <v>89190</v>
      </c>
      <c r="BU27" s="120">
        <v>94010</v>
      </c>
      <c r="BV27" s="120">
        <v>98830</v>
      </c>
      <c r="BW27" s="120">
        <v>103650</v>
      </c>
      <c r="BX27" s="120">
        <v>108470</v>
      </c>
      <c r="BY27" s="121">
        <v>113290</v>
      </c>
    </row>
    <row r="28" spans="1:77" x14ac:dyDescent="0.25">
      <c r="A28" s="85" t="s">
        <v>202</v>
      </c>
      <c r="C28">
        <v>31700</v>
      </c>
      <c r="D28">
        <v>41850</v>
      </c>
      <c r="E28">
        <v>44386</v>
      </c>
      <c r="F28">
        <v>46922</v>
      </c>
      <c r="G28">
        <v>49458</v>
      </c>
      <c r="H28">
        <v>51994</v>
      </c>
      <c r="I28">
        <v>54530</v>
      </c>
      <c r="J28">
        <v>57066</v>
      </c>
      <c r="K28">
        <v>59602</v>
      </c>
      <c r="L28">
        <v>50700</v>
      </c>
      <c r="M28">
        <v>66900</v>
      </c>
      <c r="N28">
        <v>70956</v>
      </c>
      <c r="O28">
        <v>75012</v>
      </c>
      <c r="P28">
        <v>79068</v>
      </c>
      <c r="Q28">
        <v>83124</v>
      </c>
      <c r="R28">
        <v>87180</v>
      </c>
      <c r="S28">
        <v>91236</v>
      </c>
      <c r="T28">
        <v>95292</v>
      </c>
      <c r="V28" s="119">
        <v>32600</v>
      </c>
      <c r="W28" s="120">
        <v>43050</v>
      </c>
      <c r="X28" s="120">
        <v>45658</v>
      </c>
      <c r="Y28" s="120">
        <v>48266</v>
      </c>
      <c r="Z28" s="120">
        <v>50874</v>
      </c>
      <c r="AA28" s="120">
        <v>53482</v>
      </c>
      <c r="AB28" s="120">
        <v>56090</v>
      </c>
      <c r="AC28" s="120">
        <v>58698</v>
      </c>
      <c r="AD28" s="121">
        <v>61306</v>
      </c>
      <c r="AE28" s="119">
        <v>52150</v>
      </c>
      <c r="AF28" s="120">
        <v>68850</v>
      </c>
      <c r="AG28" s="120">
        <v>73022</v>
      </c>
      <c r="AH28" s="120">
        <v>77194</v>
      </c>
      <c r="AI28" s="120">
        <v>81366</v>
      </c>
      <c r="AJ28" s="120">
        <v>85538</v>
      </c>
      <c r="AK28" s="120">
        <v>89710</v>
      </c>
      <c r="AL28" s="120">
        <v>93882</v>
      </c>
      <c r="AM28" s="121">
        <v>98054</v>
      </c>
      <c r="AO28" s="119">
        <v>33550</v>
      </c>
      <c r="AP28" s="120">
        <v>44300</v>
      </c>
      <c r="AQ28" s="120">
        <v>46984</v>
      </c>
      <c r="AR28" s="120">
        <v>49668</v>
      </c>
      <c r="AS28" s="120">
        <v>52352</v>
      </c>
      <c r="AT28" s="120">
        <v>55036</v>
      </c>
      <c r="AU28" s="120">
        <v>57720</v>
      </c>
      <c r="AV28" s="120">
        <v>60404</v>
      </c>
      <c r="AW28" s="121">
        <v>63088</v>
      </c>
      <c r="AX28" s="119">
        <v>53700</v>
      </c>
      <c r="AY28" s="120">
        <v>70900</v>
      </c>
      <c r="AZ28" s="120">
        <v>75196</v>
      </c>
      <c r="BA28" s="120">
        <v>79492</v>
      </c>
      <c r="BB28" s="120">
        <v>83788</v>
      </c>
      <c r="BC28" s="120">
        <v>88084</v>
      </c>
      <c r="BD28" s="120">
        <v>92380</v>
      </c>
      <c r="BE28" s="120">
        <v>96676</v>
      </c>
      <c r="BF28" s="121">
        <v>100972</v>
      </c>
      <c r="BH28" s="119">
        <v>35550</v>
      </c>
      <c r="BI28" s="120">
        <v>46950</v>
      </c>
      <c r="BJ28" s="120">
        <v>49794</v>
      </c>
      <c r="BK28" s="120">
        <v>52638</v>
      </c>
      <c r="BL28" s="120">
        <v>55482</v>
      </c>
      <c r="BM28" s="120">
        <v>58326</v>
      </c>
      <c r="BN28" s="120">
        <v>61170</v>
      </c>
      <c r="BO28" s="120">
        <v>64014</v>
      </c>
      <c r="BP28" s="121">
        <v>66858</v>
      </c>
      <c r="BQ28" s="119">
        <v>56900</v>
      </c>
      <c r="BR28" s="120">
        <v>75150</v>
      </c>
      <c r="BS28" s="120">
        <v>79702</v>
      </c>
      <c r="BT28" s="120">
        <v>84254</v>
      </c>
      <c r="BU28" s="120">
        <v>88806</v>
      </c>
      <c r="BV28" s="120">
        <v>93358</v>
      </c>
      <c r="BW28" s="120">
        <v>97910</v>
      </c>
      <c r="BX28" s="120">
        <v>102462</v>
      </c>
      <c r="BY28" s="121">
        <v>107014</v>
      </c>
    </row>
    <row r="29" spans="1:77" x14ac:dyDescent="0.25">
      <c r="A29" s="85" t="s">
        <v>203</v>
      </c>
      <c r="C29">
        <v>32000</v>
      </c>
      <c r="D29">
        <v>42250</v>
      </c>
      <c r="E29">
        <v>44810</v>
      </c>
      <c r="F29">
        <v>47370</v>
      </c>
      <c r="G29">
        <v>49930</v>
      </c>
      <c r="H29">
        <v>52490</v>
      </c>
      <c r="I29">
        <v>55050</v>
      </c>
      <c r="J29">
        <v>57610</v>
      </c>
      <c r="K29">
        <v>60170</v>
      </c>
      <c r="L29">
        <v>51200</v>
      </c>
      <c r="M29">
        <v>67600</v>
      </c>
      <c r="N29">
        <v>71696</v>
      </c>
      <c r="O29">
        <v>75792</v>
      </c>
      <c r="P29">
        <v>79888</v>
      </c>
      <c r="Q29">
        <v>83984</v>
      </c>
      <c r="R29">
        <v>88080</v>
      </c>
      <c r="S29">
        <v>92176</v>
      </c>
      <c r="T29">
        <v>96272</v>
      </c>
      <c r="V29" s="119">
        <v>35200</v>
      </c>
      <c r="W29" s="120">
        <v>46450</v>
      </c>
      <c r="X29" s="120">
        <v>49266</v>
      </c>
      <c r="Y29" s="120">
        <v>52082</v>
      </c>
      <c r="Z29" s="120">
        <v>54898</v>
      </c>
      <c r="AA29" s="120">
        <v>57714</v>
      </c>
      <c r="AB29" s="120">
        <v>60530</v>
      </c>
      <c r="AC29" s="120">
        <v>63346</v>
      </c>
      <c r="AD29" s="121">
        <v>66162</v>
      </c>
      <c r="AE29" s="119">
        <v>56300</v>
      </c>
      <c r="AF29" s="120">
        <v>74350</v>
      </c>
      <c r="AG29" s="120">
        <v>78854</v>
      </c>
      <c r="AH29" s="120">
        <v>83358</v>
      </c>
      <c r="AI29" s="120">
        <v>87862</v>
      </c>
      <c r="AJ29" s="120">
        <v>92366</v>
      </c>
      <c r="AK29" s="120">
        <v>96870</v>
      </c>
      <c r="AL29" s="120">
        <v>101374</v>
      </c>
      <c r="AM29" s="121">
        <v>105878</v>
      </c>
      <c r="AO29" s="119">
        <v>36550</v>
      </c>
      <c r="AP29" s="120">
        <v>48250</v>
      </c>
      <c r="AQ29" s="120">
        <v>51174</v>
      </c>
      <c r="AR29" s="120">
        <v>54098</v>
      </c>
      <c r="AS29" s="120">
        <v>57022</v>
      </c>
      <c r="AT29" s="120">
        <v>59946</v>
      </c>
      <c r="AU29" s="120">
        <v>62870</v>
      </c>
      <c r="AV29" s="120">
        <v>65794</v>
      </c>
      <c r="AW29" s="121">
        <v>68718</v>
      </c>
      <c r="AX29" s="119">
        <v>58500</v>
      </c>
      <c r="AY29" s="120">
        <v>77250</v>
      </c>
      <c r="AZ29" s="120">
        <v>81930</v>
      </c>
      <c r="BA29" s="120">
        <v>86610</v>
      </c>
      <c r="BB29" s="120">
        <v>91290</v>
      </c>
      <c r="BC29" s="120">
        <v>95970</v>
      </c>
      <c r="BD29" s="120">
        <v>100650</v>
      </c>
      <c r="BE29" s="120">
        <v>105330</v>
      </c>
      <c r="BF29" s="121">
        <v>110010</v>
      </c>
      <c r="BH29" s="119">
        <v>40200</v>
      </c>
      <c r="BI29" s="120">
        <v>53050</v>
      </c>
      <c r="BJ29" s="120">
        <v>56266</v>
      </c>
      <c r="BK29" s="120">
        <v>59482</v>
      </c>
      <c r="BL29" s="120">
        <v>62698</v>
      </c>
      <c r="BM29" s="120">
        <v>65914</v>
      </c>
      <c r="BN29" s="120">
        <v>69130</v>
      </c>
      <c r="BO29" s="120">
        <v>72346</v>
      </c>
      <c r="BP29" s="121">
        <v>75562</v>
      </c>
      <c r="BQ29" s="119">
        <v>64300</v>
      </c>
      <c r="BR29" s="120">
        <v>84900</v>
      </c>
      <c r="BS29" s="120">
        <v>90044</v>
      </c>
      <c r="BT29" s="120">
        <v>95188</v>
      </c>
      <c r="BU29" s="120">
        <v>100332</v>
      </c>
      <c r="BV29" s="120">
        <v>105476</v>
      </c>
      <c r="BW29" s="120">
        <v>110620</v>
      </c>
      <c r="BX29" s="120">
        <v>115764</v>
      </c>
      <c r="BY29" s="121">
        <v>120908</v>
      </c>
    </row>
    <row r="30" spans="1:77" x14ac:dyDescent="0.25">
      <c r="A30" s="85" t="s">
        <v>204</v>
      </c>
      <c r="C30">
        <v>37900</v>
      </c>
      <c r="D30">
        <v>50050</v>
      </c>
      <c r="E30">
        <v>53082</v>
      </c>
      <c r="F30">
        <v>56114</v>
      </c>
      <c r="G30">
        <v>59146</v>
      </c>
      <c r="H30">
        <v>62178</v>
      </c>
      <c r="I30">
        <v>65210</v>
      </c>
      <c r="J30">
        <v>68242</v>
      </c>
      <c r="K30">
        <v>71274</v>
      </c>
      <c r="L30">
        <v>60650</v>
      </c>
      <c r="M30">
        <v>80050</v>
      </c>
      <c r="N30">
        <v>84902</v>
      </c>
      <c r="O30">
        <v>89754</v>
      </c>
      <c r="P30">
        <v>94606</v>
      </c>
      <c r="Q30">
        <v>99458</v>
      </c>
      <c r="R30">
        <v>104310</v>
      </c>
      <c r="S30">
        <v>109162</v>
      </c>
      <c r="T30">
        <v>114014</v>
      </c>
      <c r="V30" s="119">
        <v>41650</v>
      </c>
      <c r="W30" s="120">
        <v>55000</v>
      </c>
      <c r="X30" s="120">
        <v>58332</v>
      </c>
      <c r="Y30" s="120">
        <v>61664</v>
      </c>
      <c r="Z30" s="120">
        <v>64996</v>
      </c>
      <c r="AA30" s="120">
        <v>68328</v>
      </c>
      <c r="AB30" s="120">
        <v>71660</v>
      </c>
      <c r="AC30" s="120">
        <v>74992</v>
      </c>
      <c r="AD30" s="121">
        <v>78324</v>
      </c>
      <c r="AE30" s="119">
        <v>66650</v>
      </c>
      <c r="AF30" s="120">
        <v>88000</v>
      </c>
      <c r="AG30" s="120">
        <v>93332</v>
      </c>
      <c r="AH30" s="120">
        <v>98664</v>
      </c>
      <c r="AI30" s="120">
        <v>103996</v>
      </c>
      <c r="AJ30" s="120">
        <v>109328</v>
      </c>
      <c r="AK30" s="120">
        <v>114660</v>
      </c>
      <c r="AL30" s="120">
        <v>119992</v>
      </c>
      <c r="AM30" s="121">
        <v>125324</v>
      </c>
      <c r="AO30" s="119">
        <v>45450</v>
      </c>
      <c r="AP30" s="120">
        <v>60000</v>
      </c>
      <c r="AQ30" s="120">
        <v>63636</v>
      </c>
      <c r="AR30" s="120">
        <v>67272</v>
      </c>
      <c r="AS30" s="120">
        <v>70908</v>
      </c>
      <c r="AT30" s="120">
        <v>74544</v>
      </c>
      <c r="AU30" s="120">
        <v>78180</v>
      </c>
      <c r="AV30" s="120">
        <v>81816</v>
      </c>
      <c r="AW30" s="121">
        <v>85452</v>
      </c>
      <c r="AX30" s="119">
        <v>72700</v>
      </c>
      <c r="AY30" s="120">
        <v>96000</v>
      </c>
      <c r="AZ30" s="120">
        <v>101816</v>
      </c>
      <c r="BA30" s="120">
        <v>107632</v>
      </c>
      <c r="BB30" s="120">
        <v>113448</v>
      </c>
      <c r="BC30" s="120">
        <v>119264</v>
      </c>
      <c r="BD30" s="120">
        <v>125080</v>
      </c>
      <c r="BE30" s="120">
        <v>130896</v>
      </c>
      <c r="BF30" s="121">
        <v>136712</v>
      </c>
      <c r="BH30" s="119">
        <v>46050</v>
      </c>
      <c r="BI30" s="120">
        <v>60800</v>
      </c>
      <c r="BJ30" s="120">
        <v>64484</v>
      </c>
      <c r="BK30" s="120">
        <v>68168</v>
      </c>
      <c r="BL30" s="120">
        <v>71852</v>
      </c>
      <c r="BM30" s="120">
        <v>75536</v>
      </c>
      <c r="BN30" s="120">
        <v>79220</v>
      </c>
      <c r="BO30" s="120">
        <v>82904</v>
      </c>
      <c r="BP30" s="121">
        <v>86588</v>
      </c>
      <c r="BQ30" s="119">
        <v>73700</v>
      </c>
      <c r="BR30" s="120">
        <v>97300</v>
      </c>
      <c r="BS30" s="120">
        <v>103196</v>
      </c>
      <c r="BT30" s="120">
        <v>109092</v>
      </c>
      <c r="BU30" s="120">
        <v>114988</v>
      </c>
      <c r="BV30" s="120">
        <v>120884</v>
      </c>
      <c r="BW30" s="120">
        <v>126780</v>
      </c>
      <c r="BX30" s="120">
        <v>132676</v>
      </c>
      <c r="BY30" s="121">
        <v>138572</v>
      </c>
    </row>
    <row r="31" spans="1:77" x14ac:dyDescent="0.25">
      <c r="A31" s="85" t="s">
        <v>205</v>
      </c>
      <c r="C31">
        <v>32600</v>
      </c>
      <c r="D31">
        <v>43050</v>
      </c>
      <c r="E31">
        <v>45658</v>
      </c>
      <c r="F31">
        <v>48266</v>
      </c>
      <c r="G31">
        <v>50874</v>
      </c>
      <c r="H31">
        <v>53482</v>
      </c>
      <c r="I31">
        <v>56090</v>
      </c>
      <c r="J31">
        <v>58698</v>
      </c>
      <c r="K31">
        <v>61306</v>
      </c>
      <c r="L31">
        <v>52150</v>
      </c>
      <c r="M31">
        <v>68850</v>
      </c>
      <c r="N31">
        <v>73022</v>
      </c>
      <c r="O31">
        <v>77194</v>
      </c>
      <c r="P31">
        <v>81366</v>
      </c>
      <c r="Q31">
        <v>85538</v>
      </c>
      <c r="R31">
        <v>89710</v>
      </c>
      <c r="S31">
        <v>93882</v>
      </c>
      <c r="T31">
        <v>98054</v>
      </c>
      <c r="V31" s="119">
        <v>33850</v>
      </c>
      <c r="W31" s="120">
        <v>44700</v>
      </c>
      <c r="X31" s="120">
        <v>47408</v>
      </c>
      <c r="Y31" s="120">
        <v>50116</v>
      </c>
      <c r="Z31" s="120">
        <v>52824</v>
      </c>
      <c r="AA31" s="120">
        <v>55532</v>
      </c>
      <c r="AB31" s="120">
        <v>58240</v>
      </c>
      <c r="AC31" s="120">
        <v>60948</v>
      </c>
      <c r="AD31" s="121">
        <v>63656</v>
      </c>
      <c r="AE31" s="119">
        <v>54150</v>
      </c>
      <c r="AF31" s="120">
        <v>71500</v>
      </c>
      <c r="AG31" s="120">
        <v>75832</v>
      </c>
      <c r="AH31" s="120">
        <v>80164</v>
      </c>
      <c r="AI31" s="120">
        <v>84496</v>
      </c>
      <c r="AJ31" s="120">
        <v>88828</v>
      </c>
      <c r="AK31" s="120">
        <v>93160</v>
      </c>
      <c r="AL31" s="120">
        <v>97492</v>
      </c>
      <c r="AM31" s="121">
        <v>101824</v>
      </c>
      <c r="AO31" s="119">
        <v>36100</v>
      </c>
      <c r="AP31" s="120">
        <v>47700</v>
      </c>
      <c r="AQ31" s="120">
        <v>50588</v>
      </c>
      <c r="AR31" s="120">
        <v>53476</v>
      </c>
      <c r="AS31" s="120">
        <v>56364</v>
      </c>
      <c r="AT31" s="120">
        <v>59252</v>
      </c>
      <c r="AU31" s="120">
        <v>62140</v>
      </c>
      <c r="AV31" s="120">
        <v>65028</v>
      </c>
      <c r="AW31" s="121">
        <v>67916</v>
      </c>
      <c r="AX31" s="119">
        <v>57750</v>
      </c>
      <c r="AY31" s="120">
        <v>76250</v>
      </c>
      <c r="AZ31" s="120">
        <v>80870</v>
      </c>
      <c r="BA31" s="120">
        <v>85490</v>
      </c>
      <c r="BB31" s="120">
        <v>90110</v>
      </c>
      <c r="BC31" s="120">
        <v>94730</v>
      </c>
      <c r="BD31" s="120">
        <v>99350</v>
      </c>
      <c r="BE31" s="120">
        <v>103970</v>
      </c>
      <c r="BF31" s="121">
        <v>108590</v>
      </c>
      <c r="BH31" s="119">
        <v>36100</v>
      </c>
      <c r="BI31" s="120">
        <v>47700</v>
      </c>
      <c r="BJ31" s="120">
        <v>50588</v>
      </c>
      <c r="BK31" s="120">
        <v>53476</v>
      </c>
      <c r="BL31" s="120">
        <v>56364</v>
      </c>
      <c r="BM31" s="120">
        <v>59252</v>
      </c>
      <c r="BN31" s="120">
        <v>62140</v>
      </c>
      <c r="BO31" s="120">
        <v>65028</v>
      </c>
      <c r="BP31" s="121">
        <v>67916</v>
      </c>
      <c r="BQ31" s="119">
        <v>57750</v>
      </c>
      <c r="BR31" s="120">
        <v>76250</v>
      </c>
      <c r="BS31" s="120">
        <v>80870</v>
      </c>
      <c r="BT31" s="120">
        <v>85490</v>
      </c>
      <c r="BU31" s="120">
        <v>90110</v>
      </c>
      <c r="BV31" s="120">
        <v>94730</v>
      </c>
      <c r="BW31" s="120">
        <v>99350</v>
      </c>
      <c r="BX31" s="120">
        <v>103970</v>
      </c>
      <c r="BY31" s="121">
        <v>108590</v>
      </c>
    </row>
    <row r="32" spans="1:77" x14ac:dyDescent="0.25">
      <c r="A32" s="85" t="s">
        <v>206</v>
      </c>
      <c r="C32">
        <v>31850</v>
      </c>
      <c r="D32">
        <v>42050</v>
      </c>
      <c r="E32">
        <v>44598</v>
      </c>
      <c r="F32">
        <v>47146</v>
      </c>
      <c r="G32">
        <v>49694</v>
      </c>
      <c r="H32">
        <v>52242</v>
      </c>
      <c r="I32">
        <v>54790</v>
      </c>
      <c r="J32">
        <v>57338</v>
      </c>
      <c r="K32">
        <v>59886</v>
      </c>
      <c r="L32">
        <v>50950</v>
      </c>
      <c r="M32">
        <v>67250</v>
      </c>
      <c r="N32">
        <v>71326</v>
      </c>
      <c r="O32">
        <v>75402</v>
      </c>
      <c r="P32">
        <v>79478</v>
      </c>
      <c r="Q32">
        <v>83554</v>
      </c>
      <c r="R32">
        <v>87630</v>
      </c>
      <c r="S32">
        <v>91706</v>
      </c>
      <c r="T32">
        <v>95782</v>
      </c>
      <c r="V32" s="119">
        <v>32600</v>
      </c>
      <c r="W32" s="120">
        <v>43050</v>
      </c>
      <c r="X32" s="120">
        <v>45658</v>
      </c>
      <c r="Y32" s="120">
        <v>48266</v>
      </c>
      <c r="Z32" s="120">
        <v>50874</v>
      </c>
      <c r="AA32" s="120">
        <v>53482</v>
      </c>
      <c r="AB32" s="120">
        <v>56090</v>
      </c>
      <c r="AC32" s="120">
        <v>58698</v>
      </c>
      <c r="AD32" s="121">
        <v>61306</v>
      </c>
      <c r="AE32" s="119">
        <v>52150</v>
      </c>
      <c r="AF32" s="120">
        <v>68850</v>
      </c>
      <c r="AG32" s="120">
        <v>73022</v>
      </c>
      <c r="AH32" s="120">
        <v>77194</v>
      </c>
      <c r="AI32" s="120">
        <v>81366</v>
      </c>
      <c r="AJ32" s="120">
        <v>85538</v>
      </c>
      <c r="AK32" s="120">
        <v>89710</v>
      </c>
      <c r="AL32" s="120">
        <v>93882</v>
      </c>
      <c r="AM32" s="121">
        <v>98054</v>
      </c>
      <c r="AO32" s="119">
        <v>35050</v>
      </c>
      <c r="AP32" s="120">
        <v>46300</v>
      </c>
      <c r="AQ32" s="120">
        <v>49104</v>
      </c>
      <c r="AR32" s="120">
        <v>51908</v>
      </c>
      <c r="AS32" s="120">
        <v>54712</v>
      </c>
      <c r="AT32" s="120">
        <v>57516</v>
      </c>
      <c r="AU32" s="120">
        <v>60320</v>
      </c>
      <c r="AV32" s="120">
        <v>63124</v>
      </c>
      <c r="AW32" s="121">
        <v>65928</v>
      </c>
      <c r="AX32" s="119">
        <v>56100</v>
      </c>
      <c r="AY32" s="120">
        <v>74100</v>
      </c>
      <c r="AZ32" s="120">
        <v>78588</v>
      </c>
      <c r="BA32" s="120">
        <v>83076</v>
      </c>
      <c r="BB32" s="120">
        <v>87564</v>
      </c>
      <c r="BC32" s="120">
        <v>92052</v>
      </c>
      <c r="BD32" s="120">
        <v>96540</v>
      </c>
      <c r="BE32" s="120">
        <v>101028</v>
      </c>
      <c r="BF32" s="121">
        <v>105516</v>
      </c>
      <c r="BH32" s="119">
        <v>35550</v>
      </c>
      <c r="BI32" s="120">
        <v>46950</v>
      </c>
      <c r="BJ32" s="120">
        <v>49794</v>
      </c>
      <c r="BK32" s="120">
        <v>52638</v>
      </c>
      <c r="BL32" s="120">
        <v>55482</v>
      </c>
      <c r="BM32" s="120">
        <v>58326</v>
      </c>
      <c r="BN32" s="120">
        <v>61170</v>
      </c>
      <c r="BO32" s="120">
        <v>64014</v>
      </c>
      <c r="BP32" s="121">
        <v>66858</v>
      </c>
      <c r="BQ32" s="119">
        <v>56900</v>
      </c>
      <c r="BR32" s="120">
        <v>75150</v>
      </c>
      <c r="BS32" s="120">
        <v>79702</v>
      </c>
      <c r="BT32" s="120">
        <v>84254</v>
      </c>
      <c r="BU32" s="120">
        <v>88806</v>
      </c>
      <c r="BV32" s="120">
        <v>93358</v>
      </c>
      <c r="BW32" s="120">
        <v>97910</v>
      </c>
      <c r="BX32" s="120">
        <v>102462</v>
      </c>
      <c r="BY32" s="121">
        <v>107014</v>
      </c>
    </row>
    <row r="33" spans="1:77" x14ac:dyDescent="0.25">
      <c r="A33" s="85" t="s">
        <v>207</v>
      </c>
      <c r="C33">
        <v>31850</v>
      </c>
      <c r="D33">
        <v>42050</v>
      </c>
      <c r="E33">
        <v>44598</v>
      </c>
      <c r="F33">
        <v>47146</v>
      </c>
      <c r="G33">
        <v>49694</v>
      </c>
      <c r="H33">
        <v>52242</v>
      </c>
      <c r="I33">
        <v>54790</v>
      </c>
      <c r="J33">
        <v>57338</v>
      </c>
      <c r="K33">
        <v>59886</v>
      </c>
      <c r="L33">
        <v>50950</v>
      </c>
      <c r="M33">
        <v>67250</v>
      </c>
      <c r="N33">
        <v>71326</v>
      </c>
      <c r="O33">
        <v>75402</v>
      </c>
      <c r="P33">
        <v>79478</v>
      </c>
      <c r="Q33">
        <v>83554</v>
      </c>
      <c r="R33">
        <v>87630</v>
      </c>
      <c r="S33">
        <v>91706</v>
      </c>
      <c r="T33">
        <v>95782</v>
      </c>
      <c r="V33" s="119">
        <v>33700</v>
      </c>
      <c r="W33" s="120">
        <v>44500</v>
      </c>
      <c r="X33" s="120">
        <v>47196</v>
      </c>
      <c r="Y33" s="120">
        <v>49892</v>
      </c>
      <c r="Z33" s="120">
        <v>52588</v>
      </c>
      <c r="AA33" s="120">
        <v>55284</v>
      </c>
      <c r="AB33" s="120">
        <v>57980</v>
      </c>
      <c r="AC33" s="120">
        <v>60676</v>
      </c>
      <c r="AD33" s="121">
        <v>63372</v>
      </c>
      <c r="AE33" s="119">
        <v>53900</v>
      </c>
      <c r="AF33" s="120">
        <v>71150</v>
      </c>
      <c r="AG33" s="120">
        <v>75462</v>
      </c>
      <c r="AH33" s="120">
        <v>79774</v>
      </c>
      <c r="AI33" s="120">
        <v>84086</v>
      </c>
      <c r="AJ33" s="120">
        <v>88398</v>
      </c>
      <c r="AK33" s="120">
        <v>92710</v>
      </c>
      <c r="AL33" s="120">
        <v>97022</v>
      </c>
      <c r="AM33" s="121">
        <v>101334</v>
      </c>
      <c r="AO33" s="119">
        <v>35050</v>
      </c>
      <c r="AP33" s="120">
        <v>46300</v>
      </c>
      <c r="AQ33" s="120">
        <v>49104</v>
      </c>
      <c r="AR33" s="120">
        <v>51908</v>
      </c>
      <c r="AS33" s="120">
        <v>54712</v>
      </c>
      <c r="AT33" s="120">
        <v>57516</v>
      </c>
      <c r="AU33" s="120">
        <v>60320</v>
      </c>
      <c r="AV33" s="120">
        <v>63124</v>
      </c>
      <c r="AW33" s="121">
        <v>65928</v>
      </c>
      <c r="AX33" s="119">
        <v>56100</v>
      </c>
      <c r="AY33" s="120">
        <v>74100</v>
      </c>
      <c r="AZ33" s="120">
        <v>78588</v>
      </c>
      <c r="BA33" s="120">
        <v>83076</v>
      </c>
      <c r="BB33" s="120">
        <v>87564</v>
      </c>
      <c r="BC33" s="120">
        <v>92052</v>
      </c>
      <c r="BD33" s="120">
        <v>96540</v>
      </c>
      <c r="BE33" s="120">
        <v>101028</v>
      </c>
      <c r="BF33" s="121">
        <v>105516</v>
      </c>
      <c r="BH33" s="119">
        <v>37200</v>
      </c>
      <c r="BI33" s="120">
        <v>49150</v>
      </c>
      <c r="BJ33" s="120">
        <v>52126</v>
      </c>
      <c r="BK33" s="120">
        <v>55102</v>
      </c>
      <c r="BL33" s="120">
        <v>58078</v>
      </c>
      <c r="BM33" s="120">
        <v>61054</v>
      </c>
      <c r="BN33" s="120">
        <v>64030</v>
      </c>
      <c r="BO33" s="120">
        <v>67006</v>
      </c>
      <c r="BP33" s="121">
        <v>69982</v>
      </c>
      <c r="BQ33" s="119">
        <v>59500</v>
      </c>
      <c r="BR33" s="120">
        <v>78550</v>
      </c>
      <c r="BS33" s="120">
        <v>83310</v>
      </c>
      <c r="BT33" s="120">
        <v>88070</v>
      </c>
      <c r="BU33" s="120">
        <v>92830</v>
      </c>
      <c r="BV33" s="120">
        <v>97590</v>
      </c>
      <c r="BW33" s="120">
        <v>102350</v>
      </c>
      <c r="BX33" s="120">
        <v>107110</v>
      </c>
      <c r="BY33" s="121">
        <v>111870</v>
      </c>
    </row>
    <row r="34" spans="1:77" x14ac:dyDescent="0.25">
      <c r="A34" s="85" t="s">
        <v>208</v>
      </c>
      <c r="C34">
        <v>31700</v>
      </c>
      <c r="D34">
        <v>41850</v>
      </c>
      <c r="E34">
        <v>44386</v>
      </c>
      <c r="F34">
        <v>46922</v>
      </c>
      <c r="G34">
        <v>49458</v>
      </c>
      <c r="H34">
        <v>51994</v>
      </c>
      <c r="I34">
        <v>54530</v>
      </c>
      <c r="J34">
        <v>57066</v>
      </c>
      <c r="K34">
        <v>59602</v>
      </c>
      <c r="L34">
        <v>50700</v>
      </c>
      <c r="M34">
        <v>66900</v>
      </c>
      <c r="N34">
        <v>70956</v>
      </c>
      <c r="O34">
        <v>75012</v>
      </c>
      <c r="P34">
        <v>79068</v>
      </c>
      <c r="Q34">
        <v>83124</v>
      </c>
      <c r="R34">
        <v>87180</v>
      </c>
      <c r="S34">
        <v>91236</v>
      </c>
      <c r="T34">
        <v>95292</v>
      </c>
      <c r="V34" s="119">
        <v>32600</v>
      </c>
      <c r="W34" s="120">
        <v>43050</v>
      </c>
      <c r="X34" s="120">
        <v>45658</v>
      </c>
      <c r="Y34" s="120">
        <v>48266</v>
      </c>
      <c r="Z34" s="120">
        <v>50874</v>
      </c>
      <c r="AA34" s="120">
        <v>53482</v>
      </c>
      <c r="AB34" s="120">
        <v>56090</v>
      </c>
      <c r="AC34" s="120">
        <v>58698</v>
      </c>
      <c r="AD34" s="121">
        <v>61306</v>
      </c>
      <c r="AE34" s="119">
        <v>52150</v>
      </c>
      <c r="AF34" s="120">
        <v>68850</v>
      </c>
      <c r="AG34" s="120">
        <v>73022</v>
      </c>
      <c r="AH34" s="120">
        <v>77194</v>
      </c>
      <c r="AI34" s="120">
        <v>81366</v>
      </c>
      <c r="AJ34" s="120">
        <v>85538</v>
      </c>
      <c r="AK34" s="120">
        <v>89710</v>
      </c>
      <c r="AL34" s="120">
        <v>93882</v>
      </c>
      <c r="AM34" s="121">
        <v>98054</v>
      </c>
      <c r="AO34" s="119">
        <v>33550</v>
      </c>
      <c r="AP34" s="120">
        <v>44300</v>
      </c>
      <c r="AQ34" s="120">
        <v>46984</v>
      </c>
      <c r="AR34" s="120">
        <v>49668</v>
      </c>
      <c r="AS34" s="120">
        <v>52352</v>
      </c>
      <c r="AT34" s="120">
        <v>55036</v>
      </c>
      <c r="AU34" s="120">
        <v>57720</v>
      </c>
      <c r="AV34" s="120">
        <v>60404</v>
      </c>
      <c r="AW34" s="121">
        <v>63088</v>
      </c>
      <c r="AX34" s="119">
        <v>53700</v>
      </c>
      <c r="AY34" s="120">
        <v>70900</v>
      </c>
      <c r="AZ34" s="120">
        <v>75196</v>
      </c>
      <c r="BA34" s="120">
        <v>79492</v>
      </c>
      <c r="BB34" s="120">
        <v>83788</v>
      </c>
      <c r="BC34" s="120">
        <v>88084</v>
      </c>
      <c r="BD34" s="120">
        <v>92380</v>
      </c>
      <c r="BE34" s="120">
        <v>96676</v>
      </c>
      <c r="BF34" s="121">
        <v>100972</v>
      </c>
      <c r="BH34" s="119">
        <v>35550</v>
      </c>
      <c r="BI34" s="120">
        <v>46950</v>
      </c>
      <c r="BJ34" s="120">
        <v>49794</v>
      </c>
      <c r="BK34" s="120">
        <v>52638</v>
      </c>
      <c r="BL34" s="120">
        <v>55482</v>
      </c>
      <c r="BM34" s="120">
        <v>58326</v>
      </c>
      <c r="BN34" s="120">
        <v>61170</v>
      </c>
      <c r="BO34" s="120">
        <v>64014</v>
      </c>
      <c r="BP34" s="121">
        <v>66858</v>
      </c>
      <c r="BQ34" s="119">
        <v>56900</v>
      </c>
      <c r="BR34" s="120">
        <v>75150</v>
      </c>
      <c r="BS34" s="120">
        <v>79702</v>
      </c>
      <c r="BT34" s="120">
        <v>84254</v>
      </c>
      <c r="BU34" s="120">
        <v>88806</v>
      </c>
      <c r="BV34" s="120">
        <v>93358</v>
      </c>
      <c r="BW34" s="120">
        <v>97910</v>
      </c>
      <c r="BX34" s="120">
        <v>102462</v>
      </c>
      <c r="BY34" s="121">
        <v>107014</v>
      </c>
    </row>
    <row r="35" spans="1:77" x14ac:dyDescent="0.25">
      <c r="A35" s="85" t="s">
        <v>209</v>
      </c>
      <c r="C35">
        <v>32050</v>
      </c>
      <c r="D35">
        <v>42350</v>
      </c>
      <c r="E35">
        <v>44914</v>
      </c>
      <c r="F35">
        <v>47478</v>
      </c>
      <c r="G35">
        <v>50042</v>
      </c>
      <c r="H35">
        <v>52606</v>
      </c>
      <c r="I35">
        <v>55170</v>
      </c>
      <c r="J35">
        <v>57734</v>
      </c>
      <c r="K35">
        <v>60298</v>
      </c>
      <c r="L35">
        <v>51300</v>
      </c>
      <c r="M35">
        <v>67700</v>
      </c>
      <c r="N35">
        <v>71804</v>
      </c>
      <c r="O35">
        <v>75908</v>
      </c>
      <c r="P35">
        <v>80012</v>
      </c>
      <c r="Q35">
        <v>84116</v>
      </c>
      <c r="R35">
        <v>88220</v>
      </c>
      <c r="S35">
        <v>92324</v>
      </c>
      <c r="T35">
        <v>96428</v>
      </c>
      <c r="V35" s="119">
        <v>33250</v>
      </c>
      <c r="W35" s="120">
        <v>43900</v>
      </c>
      <c r="X35" s="120">
        <v>46560</v>
      </c>
      <c r="Y35" s="120">
        <v>49220</v>
      </c>
      <c r="Z35" s="120">
        <v>51880</v>
      </c>
      <c r="AA35" s="120">
        <v>54540</v>
      </c>
      <c r="AB35" s="120">
        <v>57200</v>
      </c>
      <c r="AC35" s="120">
        <v>59860</v>
      </c>
      <c r="AD35" s="121">
        <v>62520</v>
      </c>
      <c r="AE35" s="119">
        <v>53200</v>
      </c>
      <c r="AF35" s="120">
        <v>70250</v>
      </c>
      <c r="AG35" s="120">
        <v>74506</v>
      </c>
      <c r="AH35" s="120">
        <v>78762</v>
      </c>
      <c r="AI35" s="120">
        <v>83018</v>
      </c>
      <c r="AJ35" s="120">
        <v>87274</v>
      </c>
      <c r="AK35" s="120">
        <v>91530</v>
      </c>
      <c r="AL35" s="120">
        <v>95786</v>
      </c>
      <c r="AM35" s="121">
        <v>100042</v>
      </c>
      <c r="AO35" s="119">
        <v>35550</v>
      </c>
      <c r="AP35" s="120">
        <v>46950</v>
      </c>
      <c r="AQ35" s="120">
        <v>49794</v>
      </c>
      <c r="AR35" s="120">
        <v>52638</v>
      </c>
      <c r="AS35" s="120">
        <v>55482</v>
      </c>
      <c r="AT35" s="120">
        <v>58326</v>
      </c>
      <c r="AU35" s="120">
        <v>61170</v>
      </c>
      <c r="AV35" s="120">
        <v>64014</v>
      </c>
      <c r="AW35" s="121">
        <v>66858</v>
      </c>
      <c r="AX35" s="119">
        <v>56900</v>
      </c>
      <c r="AY35" s="120">
        <v>75150</v>
      </c>
      <c r="AZ35" s="120">
        <v>79702</v>
      </c>
      <c r="BA35" s="120">
        <v>84254</v>
      </c>
      <c r="BB35" s="120">
        <v>88806</v>
      </c>
      <c r="BC35" s="120">
        <v>93358</v>
      </c>
      <c r="BD35" s="120">
        <v>97910</v>
      </c>
      <c r="BE35" s="120">
        <v>102462</v>
      </c>
      <c r="BF35" s="121">
        <v>107014</v>
      </c>
      <c r="BH35" s="119">
        <v>35550</v>
      </c>
      <c r="BI35" s="120">
        <v>46950</v>
      </c>
      <c r="BJ35" s="120">
        <v>49794</v>
      </c>
      <c r="BK35" s="120">
        <v>52638</v>
      </c>
      <c r="BL35" s="120">
        <v>55482</v>
      </c>
      <c r="BM35" s="120">
        <v>58326</v>
      </c>
      <c r="BN35" s="120">
        <v>61170</v>
      </c>
      <c r="BO35" s="120">
        <v>64014</v>
      </c>
      <c r="BP35" s="121">
        <v>66858</v>
      </c>
      <c r="BQ35" s="119">
        <v>56900</v>
      </c>
      <c r="BR35" s="120">
        <v>75150</v>
      </c>
      <c r="BS35" s="120">
        <v>79702</v>
      </c>
      <c r="BT35" s="120">
        <v>84254</v>
      </c>
      <c r="BU35" s="120">
        <v>88806</v>
      </c>
      <c r="BV35" s="120">
        <v>93358</v>
      </c>
      <c r="BW35" s="120">
        <v>97910</v>
      </c>
      <c r="BX35" s="120">
        <v>102462</v>
      </c>
      <c r="BY35" s="121">
        <v>107014</v>
      </c>
    </row>
    <row r="36" spans="1:77" x14ac:dyDescent="0.25">
      <c r="A36" s="85" t="s">
        <v>210</v>
      </c>
      <c r="C36">
        <v>31700</v>
      </c>
      <c r="D36">
        <v>41850</v>
      </c>
      <c r="E36">
        <v>44386</v>
      </c>
      <c r="F36">
        <v>46922</v>
      </c>
      <c r="G36">
        <v>49458</v>
      </c>
      <c r="H36">
        <v>51994</v>
      </c>
      <c r="I36">
        <v>54530</v>
      </c>
      <c r="J36">
        <v>57066</v>
      </c>
      <c r="K36">
        <v>59602</v>
      </c>
      <c r="L36">
        <v>50700</v>
      </c>
      <c r="M36">
        <v>66900</v>
      </c>
      <c r="N36">
        <v>70956</v>
      </c>
      <c r="O36">
        <v>75012</v>
      </c>
      <c r="P36">
        <v>79068</v>
      </c>
      <c r="Q36">
        <v>83124</v>
      </c>
      <c r="R36">
        <v>87180</v>
      </c>
      <c r="S36">
        <v>91236</v>
      </c>
      <c r="T36">
        <v>95292</v>
      </c>
      <c r="V36" s="119">
        <v>32600</v>
      </c>
      <c r="W36" s="120">
        <v>43050</v>
      </c>
      <c r="X36" s="120">
        <v>45658</v>
      </c>
      <c r="Y36" s="120">
        <v>48266</v>
      </c>
      <c r="Z36" s="120">
        <v>50874</v>
      </c>
      <c r="AA36" s="120">
        <v>53482</v>
      </c>
      <c r="AB36" s="120">
        <v>56090</v>
      </c>
      <c r="AC36" s="120">
        <v>58698</v>
      </c>
      <c r="AD36" s="121">
        <v>61306</v>
      </c>
      <c r="AE36" s="119">
        <v>52150</v>
      </c>
      <c r="AF36" s="120">
        <v>68850</v>
      </c>
      <c r="AG36" s="120">
        <v>73022</v>
      </c>
      <c r="AH36" s="120">
        <v>77194</v>
      </c>
      <c r="AI36" s="120">
        <v>81366</v>
      </c>
      <c r="AJ36" s="120">
        <v>85538</v>
      </c>
      <c r="AK36" s="120">
        <v>89710</v>
      </c>
      <c r="AL36" s="120">
        <v>93882</v>
      </c>
      <c r="AM36" s="121">
        <v>98054</v>
      </c>
      <c r="AO36" s="119">
        <v>33550</v>
      </c>
      <c r="AP36" s="120">
        <v>44300</v>
      </c>
      <c r="AQ36" s="120">
        <v>46984</v>
      </c>
      <c r="AR36" s="120">
        <v>49668</v>
      </c>
      <c r="AS36" s="120">
        <v>52352</v>
      </c>
      <c r="AT36" s="120">
        <v>55036</v>
      </c>
      <c r="AU36" s="120">
        <v>57720</v>
      </c>
      <c r="AV36" s="120">
        <v>60404</v>
      </c>
      <c r="AW36" s="121">
        <v>63088</v>
      </c>
      <c r="AX36" s="119">
        <v>53700</v>
      </c>
      <c r="AY36" s="120">
        <v>70900</v>
      </c>
      <c r="AZ36" s="120">
        <v>75196</v>
      </c>
      <c r="BA36" s="120">
        <v>79492</v>
      </c>
      <c r="BB36" s="120">
        <v>83788</v>
      </c>
      <c r="BC36" s="120">
        <v>88084</v>
      </c>
      <c r="BD36" s="120">
        <v>92380</v>
      </c>
      <c r="BE36" s="120">
        <v>96676</v>
      </c>
      <c r="BF36" s="121">
        <v>100972</v>
      </c>
      <c r="BH36" s="119">
        <v>35550</v>
      </c>
      <c r="BI36" s="120">
        <v>46950</v>
      </c>
      <c r="BJ36" s="120">
        <v>49794</v>
      </c>
      <c r="BK36" s="120">
        <v>52638</v>
      </c>
      <c r="BL36" s="120">
        <v>55482</v>
      </c>
      <c r="BM36" s="120">
        <v>58326</v>
      </c>
      <c r="BN36" s="120">
        <v>61170</v>
      </c>
      <c r="BO36" s="120">
        <v>64014</v>
      </c>
      <c r="BP36" s="121">
        <v>66858</v>
      </c>
      <c r="BQ36" s="119">
        <v>56900</v>
      </c>
      <c r="BR36" s="120">
        <v>75150</v>
      </c>
      <c r="BS36" s="120">
        <v>79702</v>
      </c>
      <c r="BT36" s="120">
        <v>84254</v>
      </c>
      <c r="BU36" s="120">
        <v>88806</v>
      </c>
      <c r="BV36" s="120">
        <v>93358</v>
      </c>
      <c r="BW36" s="120">
        <v>97910</v>
      </c>
      <c r="BX36" s="120">
        <v>102462</v>
      </c>
      <c r="BY36" s="121">
        <v>107014</v>
      </c>
    </row>
    <row r="37" spans="1:77" x14ac:dyDescent="0.25">
      <c r="A37" s="85" t="s">
        <v>211</v>
      </c>
      <c r="C37">
        <v>31700</v>
      </c>
      <c r="D37">
        <v>41850</v>
      </c>
      <c r="E37">
        <v>44386</v>
      </c>
      <c r="F37">
        <v>46922</v>
      </c>
      <c r="G37">
        <v>49458</v>
      </c>
      <c r="H37">
        <v>51994</v>
      </c>
      <c r="I37">
        <v>54530</v>
      </c>
      <c r="J37">
        <v>57066</v>
      </c>
      <c r="K37">
        <v>59602</v>
      </c>
      <c r="L37">
        <v>50700</v>
      </c>
      <c r="M37">
        <v>66900</v>
      </c>
      <c r="N37">
        <v>70956</v>
      </c>
      <c r="O37">
        <v>75012</v>
      </c>
      <c r="P37">
        <v>79068</v>
      </c>
      <c r="Q37">
        <v>83124</v>
      </c>
      <c r="R37">
        <v>87180</v>
      </c>
      <c r="S37">
        <v>91236</v>
      </c>
      <c r="T37">
        <v>95292</v>
      </c>
      <c r="V37" s="119">
        <v>32600</v>
      </c>
      <c r="W37" s="120">
        <v>43050</v>
      </c>
      <c r="X37" s="120">
        <v>45658</v>
      </c>
      <c r="Y37" s="120">
        <v>48266</v>
      </c>
      <c r="Z37" s="120">
        <v>50874</v>
      </c>
      <c r="AA37" s="120">
        <v>53482</v>
      </c>
      <c r="AB37" s="120">
        <v>56090</v>
      </c>
      <c r="AC37" s="120">
        <v>58698</v>
      </c>
      <c r="AD37" s="121">
        <v>61306</v>
      </c>
      <c r="AE37" s="119">
        <v>52150</v>
      </c>
      <c r="AF37" s="120">
        <v>68850</v>
      </c>
      <c r="AG37" s="120">
        <v>73022</v>
      </c>
      <c r="AH37" s="120">
        <v>77194</v>
      </c>
      <c r="AI37" s="120">
        <v>81366</v>
      </c>
      <c r="AJ37" s="120">
        <v>85538</v>
      </c>
      <c r="AK37" s="120">
        <v>89710</v>
      </c>
      <c r="AL37" s="120">
        <v>93882</v>
      </c>
      <c r="AM37" s="121">
        <v>98054</v>
      </c>
      <c r="AO37" s="119">
        <v>33550</v>
      </c>
      <c r="AP37" s="120">
        <v>44300</v>
      </c>
      <c r="AQ37" s="120">
        <v>46984</v>
      </c>
      <c r="AR37" s="120">
        <v>49668</v>
      </c>
      <c r="AS37" s="120">
        <v>52352</v>
      </c>
      <c r="AT37" s="120">
        <v>55036</v>
      </c>
      <c r="AU37" s="120">
        <v>57720</v>
      </c>
      <c r="AV37" s="120">
        <v>60404</v>
      </c>
      <c r="AW37" s="121">
        <v>63088</v>
      </c>
      <c r="AX37" s="119">
        <v>53700</v>
      </c>
      <c r="AY37" s="120">
        <v>70900</v>
      </c>
      <c r="AZ37" s="120">
        <v>75196</v>
      </c>
      <c r="BA37" s="120">
        <v>79492</v>
      </c>
      <c r="BB37" s="120">
        <v>83788</v>
      </c>
      <c r="BC37" s="120">
        <v>88084</v>
      </c>
      <c r="BD37" s="120">
        <v>92380</v>
      </c>
      <c r="BE37" s="120">
        <v>96676</v>
      </c>
      <c r="BF37" s="121">
        <v>100972</v>
      </c>
      <c r="BH37" s="119">
        <v>35550</v>
      </c>
      <c r="BI37" s="120">
        <v>46950</v>
      </c>
      <c r="BJ37" s="120">
        <v>49794</v>
      </c>
      <c r="BK37" s="120">
        <v>52638</v>
      </c>
      <c r="BL37" s="120">
        <v>55482</v>
      </c>
      <c r="BM37" s="120">
        <v>58326</v>
      </c>
      <c r="BN37" s="120">
        <v>61170</v>
      </c>
      <c r="BO37" s="120">
        <v>64014</v>
      </c>
      <c r="BP37" s="121">
        <v>66858</v>
      </c>
      <c r="BQ37" s="119">
        <v>56900</v>
      </c>
      <c r="BR37" s="120">
        <v>75150</v>
      </c>
      <c r="BS37" s="120">
        <v>79702</v>
      </c>
      <c r="BT37" s="120">
        <v>84254</v>
      </c>
      <c r="BU37" s="120">
        <v>88806</v>
      </c>
      <c r="BV37" s="120">
        <v>93358</v>
      </c>
      <c r="BW37" s="120">
        <v>97910</v>
      </c>
      <c r="BX37" s="120">
        <v>102462</v>
      </c>
      <c r="BY37" s="121">
        <v>107014</v>
      </c>
    </row>
    <row r="38" spans="1:77" x14ac:dyDescent="0.25">
      <c r="A38" s="85" t="s">
        <v>212</v>
      </c>
      <c r="C38">
        <v>31850</v>
      </c>
      <c r="D38">
        <v>42050</v>
      </c>
      <c r="E38">
        <v>44598</v>
      </c>
      <c r="F38">
        <v>47146</v>
      </c>
      <c r="G38">
        <v>49694</v>
      </c>
      <c r="H38">
        <v>52242</v>
      </c>
      <c r="I38">
        <v>54790</v>
      </c>
      <c r="J38">
        <v>57338</v>
      </c>
      <c r="K38">
        <v>59886</v>
      </c>
      <c r="L38">
        <v>50950</v>
      </c>
      <c r="M38">
        <v>67250</v>
      </c>
      <c r="N38">
        <v>71326</v>
      </c>
      <c r="O38">
        <v>75402</v>
      </c>
      <c r="P38">
        <v>79478</v>
      </c>
      <c r="Q38">
        <v>83554</v>
      </c>
      <c r="R38">
        <v>87630</v>
      </c>
      <c r="S38">
        <v>91706</v>
      </c>
      <c r="T38">
        <v>95782</v>
      </c>
      <c r="V38" s="119">
        <v>32600</v>
      </c>
      <c r="W38" s="120">
        <v>43050</v>
      </c>
      <c r="X38" s="120">
        <v>45658</v>
      </c>
      <c r="Y38" s="120">
        <v>48266</v>
      </c>
      <c r="Z38" s="120">
        <v>50874</v>
      </c>
      <c r="AA38" s="120">
        <v>53482</v>
      </c>
      <c r="AB38" s="120">
        <v>56090</v>
      </c>
      <c r="AC38" s="120">
        <v>58698</v>
      </c>
      <c r="AD38" s="121">
        <v>61306</v>
      </c>
      <c r="AE38" s="119">
        <v>52150</v>
      </c>
      <c r="AF38" s="120">
        <v>68850</v>
      </c>
      <c r="AG38" s="120">
        <v>73022</v>
      </c>
      <c r="AH38" s="120">
        <v>77194</v>
      </c>
      <c r="AI38" s="120">
        <v>81366</v>
      </c>
      <c r="AJ38" s="120">
        <v>85538</v>
      </c>
      <c r="AK38" s="120">
        <v>89710</v>
      </c>
      <c r="AL38" s="120">
        <v>93882</v>
      </c>
      <c r="AM38" s="121">
        <v>98054</v>
      </c>
      <c r="AO38" s="119">
        <v>33550</v>
      </c>
      <c r="AP38" s="120">
        <v>44300</v>
      </c>
      <c r="AQ38" s="120">
        <v>46984</v>
      </c>
      <c r="AR38" s="120">
        <v>49668</v>
      </c>
      <c r="AS38" s="120">
        <v>52352</v>
      </c>
      <c r="AT38" s="120">
        <v>55036</v>
      </c>
      <c r="AU38" s="120">
        <v>57720</v>
      </c>
      <c r="AV38" s="120">
        <v>60404</v>
      </c>
      <c r="AW38" s="121">
        <v>63088</v>
      </c>
      <c r="AX38" s="119">
        <v>53700</v>
      </c>
      <c r="AY38" s="120">
        <v>70900</v>
      </c>
      <c r="AZ38" s="120">
        <v>75196</v>
      </c>
      <c r="BA38" s="120">
        <v>79492</v>
      </c>
      <c r="BB38" s="120">
        <v>83788</v>
      </c>
      <c r="BC38" s="120">
        <v>88084</v>
      </c>
      <c r="BD38" s="120">
        <v>92380</v>
      </c>
      <c r="BE38" s="120">
        <v>96676</v>
      </c>
      <c r="BF38" s="121">
        <v>100972</v>
      </c>
      <c r="BH38" s="119">
        <v>35550</v>
      </c>
      <c r="BI38" s="120">
        <v>46950</v>
      </c>
      <c r="BJ38" s="120">
        <v>49794</v>
      </c>
      <c r="BK38" s="120">
        <v>52638</v>
      </c>
      <c r="BL38" s="120">
        <v>55482</v>
      </c>
      <c r="BM38" s="120">
        <v>58326</v>
      </c>
      <c r="BN38" s="120">
        <v>61170</v>
      </c>
      <c r="BO38" s="120">
        <v>64014</v>
      </c>
      <c r="BP38" s="121">
        <v>66858</v>
      </c>
      <c r="BQ38" s="119">
        <v>56900</v>
      </c>
      <c r="BR38" s="120">
        <v>75150</v>
      </c>
      <c r="BS38" s="120">
        <v>79702</v>
      </c>
      <c r="BT38" s="120">
        <v>84254</v>
      </c>
      <c r="BU38" s="120">
        <v>88806</v>
      </c>
      <c r="BV38" s="120">
        <v>93358</v>
      </c>
      <c r="BW38" s="120">
        <v>97910</v>
      </c>
      <c r="BX38" s="120">
        <v>102462</v>
      </c>
      <c r="BY38" s="121">
        <v>107014</v>
      </c>
    </row>
    <row r="39" spans="1:77" x14ac:dyDescent="0.25">
      <c r="A39" s="85" t="s">
        <v>213</v>
      </c>
      <c r="C39">
        <v>31700</v>
      </c>
      <c r="D39">
        <v>41850</v>
      </c>
      <c r="E39">
        <v>44386</v>
      </c>
      <c r="F39">
        <v>46922</v>
      </c>
      <c r="G39">
        <v>49458</v>
      </c>
      <c r="H39">
        <v>51994</v>
      </c>
      <c r="I39">
        <v>54530</v>
      </c>
      <c r="J39">
        <v>57066</v>
      </c>
      <c r="K39">
        <v>59602</v>
      </c>
      <c r="L39">
        <v>50700</v>
      </c>
      <c r="M39">
        <v>66900</v>
      </c>
      <c r="N39">
        <v>70956</v>
      </c>
      <c r="O39">
        <v>75012</v>
      </c>
      <c r="P39">
        <v>79068</v>
      </c>
      <c r="Q39">
        <v>83124</v>
      </c>
      <c r="R39">
        <v>87180</v>
      </c>
      <c r="S39">
        <v>91236</v>
      </c>
      <c r="T39">
        <v>95292</v>
      </c>
      <c r="V39" s="119">
        <v>32600</v>
      </c>
      <c r="W39" s="120">
        <v>43050</v>
      </c>
      <c r="X39" s="120">
        <v>45658</v>
      </c>
      <c r="Y39" s="120">
        <v>48266</v>
      </c>
      <c r="Z39" s="120">
        <v>50874</v>
      </c>
      <c r="AA39" s="120">
        <v>53482</v>
      </c>
      <c r="AB39" s="120">
        <v>56090</v>
      </c>
      <c r="AC39" s="120">
        <v>58698</v>
      </c>
      <c r="AD39" s="121">
        <v>61306</v>
      </c>
      <c r="AE39" s="119">
        <v>52150</v>
      </c>
      <c r="AF39" s="120">
        <v>68850</v>
      </c>
      <c r="AG39" s="120">
        <v>73022</v>
      </c>
      <c r="AH39" s="120">
        <v>77194</v>
      </c>
      <c r="AI39" s="120">
        <v>81366</v>
      </c>
      <c r="AJ39" s="120">
        <v>85538</v>
      </c>
      <c r="AK39" s="120">
        <v>89710</v>
      </c>
      <c r="AL39" s="120">
        <v>93882</v>
      </c>
      <c r="AM39" s="121">
        <v>98054</v>
      </c>
      <c r="AO39" s="119">
        <v>33550</v>
      </c>
      <c r="AP39" s="120">
        <v>44300</v>
      </c>
      <c r="AQ39" s="120">
        <v>46984</v>
      </c>
      <c r="AR39" s="120">
        <v>49668</v>
      </c>
      <c r="AS39" s="120">
        <v>52352</v>
      </c>
      <c r="AT39" s="120">
        <v>55036</v>
      </c>
      <c r="AU39" s="120">
        <v>57720</v>
      </c>
      <c r="AV39" s="120">
        <v>60404</v>
      </c>
      <c r="AW39" s="121">
        <v>63088</v>
      </c>
      <c r="AX39" s="119">
        <v>53700</v>
      </c>
      <c r="AY39" s="120">
        <v>70900</v>
      </c>
      <c r="AZ39" s="120">
        <v>75196</v>
      </c>
      <c r="BA39" s="120">
        <v>79492</v>
      </c>
      <c r="BB39" s="120">
        <v>83788</v>
      </c>
      <c r="BC39" s="120">
        <v>88084</v>
      </c>
      <c r="BD39" s="120">
        <v>92380</v>
      </c>
      <c r="BE39" s="120">
        <v>96676</v>
      </c>
      <c r="BF39" s="121">
        <v>100972</v>
      </c>
      <c r="BH39" s="119">
        <v>35550</v>
      </c>
      <c r="BI39" s="120">
        <v>46950</v>
      </c>
      <c r="BJ39" s="120">
        <v>49794</v>
      </c>
      <c r="BK39" s="120">
        <v>52638</v>
      </c>
      <c r="BL39" s="120">
        <v>55482</v>
      </c>
      <c r="BM39" s="120">
        <v>58326</v>
      </c>
      <c r="BN39" s="120">
        <v>61170</v>
      </c>
      <c r="BO39" s="120">
        <v>64014</v>
      </c>
      <c r="BP39" s="121">
        <v>66858</v>
      </c>
      <c r="BQ39" s="119">
        <v>56900</v>
      </c>
      <c r="BR39" s="120">
        <v>75150</v>
      </c>
      <c r="BS39" s="120">
        <v>79702</v>
      </c>
      <c r="BT39" s="120">
        <v>84254</v>
      </c>
      <c r="BU39" s="120">
        <v>88806</v>
      </c>
      <c r="BV39" s="120">
        <v>93358</v>
      </c>
      <c r="BW39" s="120">
        <v>97910</v>
      </c>
      <c r="BX39" s="120">
        <v>102462</v>
      </c>
      <c r="BY39" s="121">
        <v>107014</v>
      </c>
    </row>
    <row r="40" spans="1:77" x14ac:dyDescent="0.25">
      <c r="A40" s="85" t="s">
        <v>214</v>
      </c>
      <c r="C40">
        <v>31700</v>
      </c>
      <c r="D40">
        <v>41850</v>
      </c>
      <c r="E40">
        <v>44386</v>
      </c>
      <c r="F40">
        <v>46922</v>
      </c>
      <c r="G40">
        <v>49458</v>
      </c>
      <c r="H40">
        <v>51994</v>
      </c>
      <c r="I40">
        <v>54530</v>
      </c>
      <c r="J40">
        <v>57066</v>
      </c>
      <c r="K40">
        <v>59602</v>
      </c>
      <c r="L40">
        <v>50700</v>
      </c>
      <c r="M40">
        <v>66900</v>
      </c>
      <c r="N40">
        <v>70956</v>
      </c>
      <c r="O40">
        <v>75012</v>
      </c>
      <c r="P40">
        <v>79068</v>
      </c>
      <c r="Q40">
        <v>83124</v>
      </c>
      <c r="R40">
        <v>87180</v>
      </c>
      <c r="S40">
        <v>91236</v>
      </c>
      <c r="T40">
        <v>95292</v>
      </c>
      <c r="V40" s="119">
        <v>32600</v>
      </c>
      <c r="W40" s="120">
        <v>43050</v>
      </c>
      <c r="X40" s="120">
        <v>45658</v>
      </c>
      <c r="Y40" s="120">
        <v>48266</v>
      </c>
      <c r="Z40" s="120">
        <v>50874</v>
      </c>
      <c r="AA40" s="120">
        <v>53482</v>
      </c>
      <c r="AB40" s="120">
        <v>56090</v>
      </c>
      <c r="AC40" s="120">
        <v>58698</v>
      </c>
      <c r="AD40" s="121">
        <v>61306</v>
      </c>
      <c r="AE40" s="119">
        <v>52150</v>
      </c>
      <c r="AF40" s="120">
        <v>68850</v>
      </c>
      <c r="AG40" s="120">
        <v>73022</v>
      </c>
      <c r="AH40" s="120">
        <v>77194</v>
      </c>
      <c r="AI40" s="120">
        <v>81366</v>
      </c>
      <c r="AJ40" s="120">
        <v>85538</v>
      </c>
      <c r="AK40" s="120">
        <v>89710</v>
      </c>
      <c r="AL40" s="120">
        <v>93882</v>
      </c>
      <c r="AM40" s="121">
        <v>98054</v>
      </c>
      <c r="AO40" s="119">
        <v>33550</v>
      </c>
      <c r="AP40" s="120">
        <v>44300</v>
      </c>
      <c r="AQ40" s="120">
        <v>46984</v>
      </c>
      <c r="AR40" s="120">
        <v>49668</v>
      </c>
      <c r="AS40" s="120">
        <v>52352</v>
      </c>
      <c r="AT40" s="120">
        <v>55036</v>
      </c>
      <c r="AU40" s="120">
        <v>57720</v>
      </c>
      <c r="AV40" s="120">
        <v>60404</v>
      </c>
      <c r="AW40" s="121">
        <v>63088</v>
      </c>
      <c r="AX40" s="119">
        <v>53700</v>
      </c>
      <c r="AY40" s="120">
        <v>70900</v>
      </c>
      <c r="AZ40" s="120">
        <v>75196</v>
      </c>
      <c r="BA40" s="120">
        <v>79492</v>
      </c>
      <c r="BB40" s="120">
        <v>83788</v>
      </c>
      <c r="BC40" s="120">
        <v>88084</v>
      </c>
      <c r="BD40" s="120">
        <v>92380</v>
      </c>
      <c r="BE40" s="120">
        <v>96676</v>
      </c>
      <c r="BF40" s="121">
        <v>100972</v>
      </c>
      <c r="BH40" s="119">
        <v>35550</v>
      </c>
      <c r="BI40" s="120">
        <v>46950</v>
      </c>
      <c r="BJ40" s="120">
        <v>49794</v>
      </c>
      <c r="BK40" s="120">
        <v>52638</v>
      </c>
      <c r="BL40" s="120">
        <v>55482</v>
      </c>
      <c r="BM40" s="120">
        <v>58326</v>
      </c>
      <c r="BN40" s="120">
        <v>61170</v>
      </c>
      <c r="BO40" s="120">
        <v>64014</v>
      </c>
      <c r="BP40" s="121">
        <v>66858</v>
      </c>
      <c r="BQ40" s="119">
        <v>56900</v>
      </c>
      <c r="BR40" s="120">
        <v>75150</v>
      </c>
      <c r="BS40" s="120">
        <v>79702</v>
      </c>
      <c r="BT40" s="120">
        <v>84254</v>
      </c>
      <c r="BU40" s="120">
        <v>88806</v>
      </c>
      <c r="BV40" s="120">
        <v>93358</v>
      </c>
      <c r="BW40" s="120">
        <v>97910</v>
      </c>
      <c r="BX40" s="120">
        <v>102462</v>
      </c>
      <c r="BY40" s="121">
        <v>107014</v>
      </c>
    </row>
    <row r="41" spans="1:77" x14ac:dyDescent="0.25">
      <c r="A41" s="85" t="s">
        <v>215</v>
      </c>
      <c r="C41">
        <v>31700</v>
      </c>
      <c r="D41">
        <v>41850</v>
      </c>
      <c r="E41">
        <v>44386</v>
      </c>
      <c r="F41">
        <v>46922</v>
      </c>
      <c r="G41">
        <v>49458</v>
      </c>
      <c r="H41">
        <v>51994</v>
      </c>
      <c r="I41">
        <v>54530</v>
      </c>
      <c r="J41">
        <v>57066</v>
      </c>
      <c r="K41">
        <v>59602</v>
      </c>
      <c r="L41">
        <v>50700</v>
      </c>
      <c r="M41">
        <v>66900</v>
      </c>
      <c r="N41">
        <v>70956</v>
      </c>
      <c r="O41">
        <v>75012</v>
      </c>
      <c r="P41">
        <v>79068</v>
      </c>
      <c r="Q41">
        <v>83124</v>
      </c>
      <c r="R41">
        <v>87180</v>
      </c>
      <c r="S41">
        <v>91236</v>
      </c>
      <c r="T41">
        <v>95292</v>
      </c>
      <c r="V41" s="119">
        <v>32600</v>
      </c>
      <c r="W41" s="120">
        <v>43050</v>
      </c>
      <c r="X41" s="120">
        <v>45658</v>
      </c>
      <c r="Y41" s="120">
        <v>48266</v>
      </c>
      <c r="Z41" s="120">
        <v>50874</v>
      </c>
      <c r="AA41" s="120">
        <v>53482</v>
      </c>
      <c r="AB41" s="120">
        <v>56090</v>
      </c>
      <c r="AC41" s="120">
        <v>58698</v>
      </c>
      <c r="AD41" s="121">
        <v>61306</v>
      </c>
      <c r="AE41" s="119">
        <v>52150</v>
      </c>
      <c r="AF41" s="120">
        <v>68850</v>
      </c>
      <c r="AG41" s="120">
        <v>73022</v>
      </c>
      <c r="AH41" s="120">
        <v>77194</v>
      </c>
      <c r="AI41" s="120">
        <v>81366</v>
      </c>
      <c r="AJ41" s="120">
        <v>85538</v>
      </c>
      <c r="AK41" s="120">
        <v>89710</v>
      </c>
      <c r="AL41" s="120">
        <v>93882</v>
      </c>
      <c r="AM41" s="121">
        <v>98054</v>
      </c>
      <c r="AO41" s="119">
        <v>33550</v>
      </c>
      <c r="AP41" s="120">
        <v>44300</v>
      </c>
      <c r="AQ41" s="120">
        <v>46984</v>
      </c>
      <c r="AR41" s="120">
        <v>49668</v>
      </c>
      <c r="AS41" s="120">
        <v>52352</v>
      </c>
      <c r="AT41" s="120">
        <v>55036</v>
      </c>
      <c r="AU41" s="120">
        <v>57720</v>
      </c>
      <c r="AV41" s="120">
        <v>60404</v>
      </c>
      <c r="AW41" s="121">
        <v>63088</v>
      </c>
      <c r="AX41" s="119">
        <v>53700</v>
      </c>
      <c r="AY41" s="120">
        <v>70900</v>
      </c>
      <c r="AZ41" s="120">
        <v>75196</v>
      </c>
      <c r="BA41" s="120">
        <v>79492</v>
      </c>
      <c r="BB41" s="120">
        <v>83788</v>
      </c>
      <c r="BC41" s="120">
        <v>88084</v>
      </c>
      <c r="BD41" s="120">
        <v>92380</v>
      </c>
      <c r="BE41" s="120">
        <v>96676</v>
      </c>
      <c r="BF41" s="121">
        <v>100972</v>
      </c>
      <c r="BH41" s="119">
        <v>35550</v>
      </c>
      <c r="BI41" s="120">
        <v>46950</v>
      </c>
      <c r="BJ41" s="120">
        <v>49794</v>
      </c>
      <c r="BK41" s="120">
        <v>52638</v>
      </c>
      <c r="BL41" s="120">
        <v>55482</v>
      </c>
      <c r="BM41" s="120">
        <v>58326</v>
      </c>
      <c r="BN41" s="120">
        <v>61170</v>
      </c>
      <c r="BO41" s="120">
        <v>64014</v>
      </c>
      <c r="BP41" s="121">
        <v>66858</v>
      </c>
      <c r="BQ41" s="119">
        <v>56900</v>
      </c>
      <c r="BR41" s="120">
        <v>75150</v>
      </c>
      <c r="BS41" s="120">
        <v>79702</v>
      </c>
      <c r="BT41" s="120">
        <v>84254</v>
      </c>
      <c r="BU41" s="120">
        <v>88806</v>
      </c>
      <c r="BV41" s="120">
        <v>93358</v>
      </c>
      <c r="BW41" s="120">
        <v>97910</v>
      </c>
      <c r="BX41" s="120">
        <v>102462</v>
      </c>
      <c r="BY41" s="121">
        <v>107014</v>
      </c>
    </row>
    <row r="42" spans="1:77" x14ac:dyDescent="0.25">
      <c r="A42" s="85" t="s">
        <v>216</v>
      </c>
      <c r="C42">
        <v>31700</v>
      </c>
      <c r="D42">
        <v>41850</v>
      </c>
      <c r="E42">
        <v>44386</v>
      </c>
      <c r="F42">
        <v>46922</v>
      </c>
      <c r="G42">
        <v>49458</v>
      </c>
      <c r="H42">
        <v>51994</v>
      </c>
      <c r="I42">
        <v>54530</v>
      </c>
      <c r="J42">
        <v>57066</v>
      </c>
      <c r="K42">
        <v>59602</v>
      </c>
      <c r="L42">
        <v>50700</v>
      </c>
      <c r="M42">
        <v>66900</v>
      </c>
      <c r="N42">
        <v>70956</v>
      </c>
      <c r="O42">
        <v>75012</v>
      </c>
      <c r="P42">
        <v>79068</v>
      </c>
      <c r="Q42">
        <v>83124</v>
      </c>
      <c r="R42">
        <v>87180</v>
      </c>
      <c r="S42">
        <v>91236</v>
      </c>
      <c r="T42">
        <v>95292</v>
      </c>
      <c r="V42" s="119">
        <v>32600</v>
      </c>
      <c r="W42" s="120">
        <v>43050</v>
      </c>
      <c r="X42" s="120">
        <v>45658</v>
      </c>
      <c r="Y42" s="120">
        <v>48266</v>
      </c>
      <c r="Z42" s="120">
        <v>50874</v>
      </c>
      <c r="AA42" s="120">
        <v>53482</v>
      </c>
      <c r="AB42" s="120">
        <v>56090</v>
      </c>
      <c r="AC42" s="120">
        <v>58698</v>
      </c>
      <c r="AD42" s="121">
        <v>61306</v>
      </c>
      <c r="AE42" s="119">
        <v>52150</v>
      </c>
      <c r="AF42" s="120">
        <v>68850</v>
      </c>
      <c r="AG42" s="120">
        <v>73022</v>
      </c>
      <c r="AH42" s="120">
        <v>77194</v>
      </c>
      <c r="AI42" s="120">
        <v>81366</v>
      </c>
      <c r="AJ42" s="120">
        <v>85538</v>
      </c>
      <c r="AK42" s="120">
        <v>89710</v>
      </c>
      <c r="AL42" s="120">
        <v>93882</v>
      </c>
      <c r="AM42" s="121">
        <v>98054</v>
      </c>
      <c r="AO42" s="119">
        <v>33550</v>
      </c>
      <c r="AP42" s="120">
        <v>44300</v>
      </c>
      <c r="AQ42" s="120">
        <v>46984</v>
      </c>
      <c r="AR42" s="120">
        <v>49668</v>
      </c>
      <c r="AS42" s="120">
        <v>52352</v>
      </c>
      <c r="AT42" s="120">
        <v>55036</v>
      </c>
      <c r="AU42" s="120">
        <v>57720</v>
      </c>
      <c r="AV42" s="120">
        <v>60404</v>
      </c>
      <c r="AW42" s="121">
        <v>63088</v>
      </c>
      <c r="AX42" s="119">
        <v>53700</v>
      </c>
      <c r="AY42" s="120">
        <v>70900</v>
      </c>
      <c r="AZ42" s="120">
        <v>75196</v>
      </c>
      <c r="BA42" s="120">
        <v>79492</v>
      </c>
      <c r="BB42" s="120">
        <v>83788</v>
      </c>
      <c r="BC42" s="120">
        <v>88084</v>
      </c>
      <c r="BD42" s="120">
        <v>92380</v>
      </c>
      <c r="BE42" s="120">
        <v>96676</v>
      </c>
      <c r="BF42" s="121">
        <v>100972</v>
      </c>
      <c r="BH42" s="119">
        <v>35550</v>
      </c>
      <c r="BI42" s="120">
        <v>46950</v>
      </c>
      <c r="BJ42" s="120">
        <v>49794</v>
      </c>
      <c r="BK42" s="120">
        <v>52638</v>
      </c>
      <c r="BL42" s="120">
        <v>55482</v>
      </c>
      <c r="BM42" s="120">
        <v>58326</v>
      </c>
      <c r="BN42" s="120">
        <v>61170</v>
      </c>
      <c r="BO42" s="120">
        <v>64014</v>
      </c>
      <c r="BP42" s="121">
        <v>66858</v>
      </c>
      <c r="BQ42" s="119">
        <v>56900</v>
      </c>
      <c r="BR42" s="120">
        <v>75150</v>
      </c>
      <c r="BS42" s="120">
        <v>79702</v>
      </c>
      <c r="BT42" s="120">
        <v>84254</v>
      </c>
      <c r="BU42" s="120">
        <v>88806</v>
      </c>
      <c r="BV42" s="120">
        <v>93358</v>
      </c>
      <c r="BW42" s="120">
        <v>97910</v>
      </c>
      <c r="BX42" s="120">
        <v>102462</v>
      </c>
      <c r="BY42" s="121">
        <v>107014</v>
      </c>
    </row>
    <row r="43" spans="1:77" x14ac:dyDescent="0.25">
      <c r="A43" s="85" t="s">
        <v>217</v>
      </c>
      <c r="C43">
        <v>31850</v>
      </c>
      <c r="D43">
        <v>42050</v>
      </c>
      <c r="E43">
        <v>44598</v>
      </c>
      <c r="F43">
        <v>47146</v>
      </c>
      <c r="G43">
        <v>49694</v>
      </c>
      <c r="H43">
        <v>52242</v>
      </c>
      <c r="I43">
        <v>54790</v>
      </c>
      <c r="J43">
        <v>57338</v>
      </c>
      <c r="K43">
        <v>59886</v>
      </c>
      <c r="L43">
        <v>50950</v>
      </c>
      <c r="M43">
        <v>67250</v>
      </c>
      <c r="N43">
        <v>71326</v>
      </c>
      <c r="O43">
        <v>75402</v>
      </c>
      <c r="P43">
        <v>79478</v>
      </c>
      <c r="Q43">
        <v>83554</v>
      </c>
      <c r="R43">
        <v>87630</v>
      </c>
      <c r="S43">
        <v>91706</v>
      </c>
      <c r="T43">
        <v>95782</v>
      </c>
      <c r="V43" s="119">
        <v>32600</v>
      </c>
      <c r="W43" s="120">
        <v>43050</v>
      </c>
      <c r="X43" s="120">
        <v>45658</v>
      </c>
      <c r="Y43" s="120">
        <v>48266</v>
      </c>
      <c r="Z43" s="120">
        <v>50874</v>
      </c>
      <c r="AA43" s="120">
        <v>53482</v>
      </c>
      <c r="AB43" s="120">
        <v>56090</v>
      </c>
      <c r="AC43" s="120">
        <v>58698</v>
      </c>
      <c r="AD43" s="121">
        <v>61306</v>
      </c>
      <c r="AE43" s="119">
        <v>52150</v>
      </c>
      <c r="AF43" s="120">
        <v>68850</v>
      </c>
      <c r="AG43" s="120">
        <v>73022</v>
      </c>
      <c r="AH43" s="120">
        <v>77194</v>
      </c>
      <c r="AI43" s="120">
        <v>81366</v>
      </c>
      <c r="AJ43" s="120">
        <v>85538</v>
      </c>
      <c r="AK43" s="120">
        <v>89710</v>
      </c>
      <c r="AL43" s="120">
        <v>93882</v>
      </c>
      <c r="AM43" s="121">
        <v>98054</v>
      </c>
      <c r="AO43" s="119">
        <v>33550</v>
      </c>
      <c r="AP43" s="120">
        <v>44300</v>
      </c>
      <c r="AQ43" s="120">
        <v>46984</v>
      </c>
      <c r="AR43" s="120">
        <v>49668</v>
      </c>
      <c r="AS43" s="120">
        <v>52352</v>
      </c>
      <c r="AT43" s="120">
        <v>55036</v>
      </c>
      <c r="AU43" s="120">
        <v>57720</v>
      </c>
      <c r="AV43" s="120">
        <v>60404</v>
      </c>
      <c r="AW43" s="121">
        <v>63088</v>
      </c>
      <c r="AX43" s="119">
        <v>53700</v>
      </c>
      <c r="AY43" s="120">
        <v>70900</v>
      </c>
      <c r="AZ43" s="120">
        <v>75196</v>
      </c>
      <c r="BA43" s="120">
        <v>79492</v>
      </c>
      <c r="BB43" s="120">
        <v>83788</v>
      </c>
      <c r="BC43" s="120">
        <v>88084</v>
      </c>
      <c r="BD43" s="120">
        <v>92380</v>
      </c>
      <c r="BE43" s="120">
        <v>96676</v>
      </c>
      <c r="BF43" s="121">
        <v>100972</v>
      </c>
      <c r="BH43" s="119">
        <v>36500</v>
      </c>
      <c r="BI43" s="120">
        <v>48200</v>
      </c>
      <c r="BJ43" s="120">
        <v>51120</v>
      </c>
      <c r="BK43" s="120">
        <v>54040</v>
      </c>
      <c r="BL43" s="120">
        <v>56960</v>
      </c>
      <c r="BM43" s="120">
        <v>59880</v>
      </c>
      <c r="BN43" s="120">
        <v>62800</v>
      </c>
      <c r="BO43" s="120">
        <v>65720</v>
      </c>
      <c r="BP43" s="121">
        <v>68640</v>
      </c>
      <c r="BQ43" s="119">
        <v>58400</v>
      </c>
      <c r="BR43" s="120">
        <v>77100</v>
      </c>
      <c r="BS43" s="120">
        <v>81772</v>
      </c>
      <c r="BT43" s="120">
        <v>86444</v>
      </c>
      <c r="BU43" s="120">
        <v>91116</v>
      </c>
      <c r="BV43" s="120">
        <v>95788</v>
      </c>
      <c r="BW43" s="120">
        <v>100460</v>
      </c>
      <c r="BX43" s="120">
        <v>105132</v>
      </c>
      <c r="BY43" s="121">
        <v>109804</v>
      </c>
    </row>
    <row r="44" spans="1:77" x14ac:dyDescent="0.25">
      <c r="A44" s="85" t="s">
        <v>218</v>
      </c>
      <c r="C44">
        <v>33850</v>
      </c>
      <c r="D44">
        <v>44700</v>
      </c>
      <c r="E44">
        <v>47408</v>
      </c>
      <c r="F44">
        <v>50116</v>
      </c>
      <c r="G44">
        <v>52824</v>
      </c>
      <c r="H44">
        <v>55532</v>
      </c>
      <c r="I44">
        <v>58240</v>
      </c>
      <c r="J44">
        <v>60948</v>
      </c>
      <c r="K44">
        <v>63656</v>
      </c>
      <c r="L44">
        <v>54150</v>
      </c>
      <c r="M44">
        <v>71500</v>
      </c>
      <c r="N44">
        <v>75832</v>
      </c>
      <c r="O44">
        <v>80164</v>
      </c>
      <c r="P44">
        <v>84496</v>
      </c>
      <c r="Q44">
        <v>88828</v>
      </c>
      <c r="R44">
        <v>93160</v>
      </c>
      <c r="S44">
        <v>97492</v>
      </c>
      <c r="T44">
        <v>101824</v>
      </c>
      <c r="V44" s="119">
        <v>37200</v>
      </c>
      <c r="W44" s="120">
        <v>49150</v>
      </c>
      <c r="X44" s="120">
        <v>52126</v>
      </c>
      <c r="Y44" s="120">
        <v>55102</v>
      </c>
      <c r="Z44" s="120">
        <v>58078</v>
      </c>
      <c r="AA44" s="120">
        <v>61054</v>
      </c>
      <c r="AB44" s="120">
        <v>64030</v>
      </c>
      <c r="AC44" s="120">
        <v>67006</v>
      </c>
      <c r="AD44" s="121">
        <v>69982</v>
      </c>
      <c r="AE44" s="119">
        <v>59500</v>
      </c>
      <c r="AF44" s="120">
        <v>78550</v>
      </c>
      <c r="AG44" s="120">
        <v>83310</v>
      </c>
      <c r="AH44" s="120">
        <v>88070</v>
      </c>
      <c r="AI44" s="120">
        <v>92830</v>
      </c>
      <c r="AJ44" s="120">
        <v>97590</v>
      </c>
      <c r="AK44" s="120">
        <v>102350</v>
      </c>
      <c r="AL44" s="120">
        <v>107110</v>
      </c>
      <c r="AM44" s="121">
        <v>111870</v>
      </c>
      <c r="AO44" s="119">
        <v>39750</v>
      </c>
      <c r="AP44" s="120">
        <v>52500</v>
      </c>
      <c r="AQ44" s="120">
        <v>55680</v>
      </c>
      <c r="AR44" s="120">
        <v>58860</v>
      </c>
      <c r="AS44" s="120">
        <v>62040</v>
      </c>
      <c r="AT44" s="120">
        <v>65220</v>
      </c>
      <c r="AU44" s="120">
        <v>68400</v>
      </c>
      <c r="AV44" s="120">
        <v>71580</v>
      </c>
      <c r="AW44" s="121">
        <v>74760</v>
      </c>
      <c r="AX44" s="119">
        <v>63600</v>
      </c>
      <c r="AY44" s="120">
        <v>84000</v>
      </c>
      <c r="AZ44" s="120">
        <v>89088</v>
      </c>
      <c r="BA44" s="120">
        <v>94176</v>
      </c>
      <c r="BB44" s="120">
        <v>99264</v>
      </c>
      <c r="BC44" s="120">
        <v>104352</v>
      </c>
      <c r="BD44" s="120">
        <v>109440</v>
      </c>
      <c r="BE44" s="120">
        <v>114528</v>
      </c>
      <c r="BF44" s="121">
        <v>119616</v>
      </c>
      <c r="BH44" s="119">
        <v>39750</v>
      </c>
      <c r="BI44" s="120">
        <v>52500</v>
      </c>
      <c r="BJ44" s="120">
        <v>55680</v>
      </c>
      <c r="BK44" s="120">
        <v>58860</v>
      </c>
      <c r="BL44" s="120">
        <v>62040</v>
      </c>
      <c r="BM44" s="120">
        <v>65220</v>
      </c>
      <c r="BN44" s="120">
        <v>68400</v>
      </c>
      <c r="BO44" s="120">
        <v>71580</v>
      </c>
      <c r="BP44" s="121">
        <v>74760</v>
      </c>
      <c r="BQ44" s="119">
        <v>63600</v>
      </c>
      <c r="BR44" s="120">
        <v>84000</v>
      </c>
      <c r="BS44" s="120">
        <v>89088</v>
      </c>
      <c r="BT44" s="120">
        <v>94176</v>
      </c>
      <c r="BU44" s="120">
        <v>99264</v>
      </c>
      <c r="BV44" s="120">
        <v>104352</v>
      </c>
      <c r="BW44" s="120">
        <v>109440</v>
      </c>
      <c r="BX44" s="120">
        <v>114528</v>
      </c>
      <c r="BY44" s="121">
        <v>119616</v>
      </c>
    </row>
    <row r="45" spans="1:77" x14ac:dyDescent="0.25">
      <c r="A45" s="85" t="s">
        <v>219</v>
      </c>
      <c r="C45">
        <v>31700</v>
      </c>
      <c r="D45">
        <v>41850</v>
      </c>
      <c r="E45">
        <v>44386</v>
      </c>
      <c r="F45">
        <v>46922</v>
      </c>
      <c r="G45">
        <v>49458</v>
      </c>
      <c r="H45">
        <v>51994</v>
      </c>
      <c r="I45">
        <v>54530</v>
      </c>
      <c r="J45">
        <v>57066</v>
      </c>
      <c r="K45">
        <v>59602</v>
      </c>
      <c r="L45">
        <v>50700</v>
      </c>
      <c r="M45">
        <v>66900</v>
      </c>
      <c r="N45">
        <v>70956</v>
      </c>
      <c r="O45">
        <v>75012</v>
      </c>
      <c r="P45">
        <v>79068</v>
      </c>
      <c r="Q45">
        <v>83124</v>
      </c>
      <c r="R45">
        <v>87180</v>
      </c>
      <c r="S45">
        <v>91236</v>
      </c>
      <c r="T45">
        <v>95292</v>
      </c>
      <c r="V45" s="119">
        <v>34450</v>
      </c>
      <c r="W45" s="120">
        <v>45500</v>
      </c>
      <c r="X45" s="120">
        <v>48256</v>
      </c>
      <c r="Y45" s="120">
        <v>51012</v>
      </c>
      <c r="Z45" s="120">
        <v>53768</v>
      </c>
      <c r="AA45" s="120">
        <v>56524</v>
      </c>
      <c r="AB45" s="120">
        <v>59280</v>
      </c>
      <c r="AC45" s="120">
        <v>62036</v>
      </c>
      <c r="AD45" s="121">
        <v>64792</v>
      </c>
      <c r="AE45" s="119">
        <v>55100</v>
      </c>
      <c r="AF45" s="120">
        <v>72750</v>
      </c>
      <c r="AG45" s="120">
        <v>77158</v>
      </c>
      <c r="AH45" s="120">
        <v>81566</v>
      </c>
      <c r="AI45" s="120">
        <v>85974</v>
      </c>
      <c r="AJ45" s="120">
        <v>90382</v>
      </c>
      <c r="AK45" s="120">
        <v>94790</v>
      </c>
      <c r="AL45" s="120">
        <v>99198</v>
      </c>
      <c r="AM45" s="121">
        <v>103606</v>
      </c>
      <c r="AO45" s="119">
        <v>37600</v>
      </c>
      <c r="AP45" s="120">
        <v>49650</v>
      </c>
      <c r="AQ45" s="120">
        <v>52658</v>
      </c>
      <c r="AR45" s="120">
        <v>55666</v>
      </c>
      <c r="AS45" s="120">
        <v>58674</v>
      </c>
      <c r="AT45" s="120">
        <v>61682</v>
      </c>
      <c r="AU45" s="120">
        <v>64690</v>
      </c>
      <c r="AV45" s="120">
        <v>67698</v>
      </c>
      <c r="AW45" s="121">
        <v>70706</v>
      </c>
      <c r="AX45" s="119">
        <v>60150</v>
      </c>
      <c r="AY45" s="120">
        <v>79400</v>
      </c>
      <c r="AZ45" s="120">
        <v>84212</v>
      </c>
      <c r="BA45" s="120">
        <v>89024</v>
      </c>
      <c r="BB45" s="120">
        <v>93836</v>
      </c>
      <c r="BC45" s="120">
        <v>98648</v>
      </c>
      <c r="BD45" s="120">
        <v>103460</v>
      </c>
      <c r="BE45" s="120">
        <v>108272</v>
      </c>
      <c r="BF45" s="121">
        <v>113084</v>
      </c>
      <c r="BH45" s="119">
        <v>39150</v>
      </c>
      <c r="BI45" s="120">
        <v>51700</v>
      </c>
      <c r="BJ45" s="120">
        <v>54832</v>
      </c>
      <c r="BK45" s="120">
        <v>57964</v>
      </c>
      <c r="BL45" s="120">
        <v>61096</v>
      </c>
      <c r="BM45" s="120">
        <v>64228</v>
      </c>
      <c r="BN45" s="120">
        <v>67360</v>
      </c>
      <c r="BO45" s="120">
        <v>70492</v>
      </c>
      <c r="BP45" s="121">
        <v>73624</v>
      </c>
      <c r="BQ45" s="119">
        <v>62650</v>
      </c>
      <c r="BR45" s="120">
        <v>82700</v>
      </c>
      <c r="BS45" s="120">
        <v>87712</v>
      </c>
      <c r="BT45" s="120">
        <v>92724</v>
      </c>
      <c r="BU45" s="120">
        <v>97736</v>
      </c>
      <c r="BV45" s="120">
        <v>102748</v>
      </c>
      <c r="BW45" s="120">
        <v>107760</v>
      </c>
      <c r="BX45" s="120">
        <v>112772</v>
      </c>
      <c r="BY45" s="121">
        <v>117784</v>
      </c>
    </row>
    <row r="46" spans="1:77" x14ac:dyDescent="0.25">
      <c r="A46" s="85" t="s">
        <v>220</v>
      </c>
      <c r="C46">
        <v>41500</v>
      </c>
      <c r="D46">
        <v>54800</v>
      </c>
      <c r="E46">
        <v>58120</v>
      </c>
      <c r="F46">
        <v>61440</v>
      </c>
      <c r="G46">
        <v>64760</v>
      </c>
      <c r="H46">
        <v>68080</v>
      </c>
      <c r="I46">
        <v>71400</v>
      </c>
      <c r="J46">
        <v>74720</v>
      </c>
      <c r="K46">
        <v>78040</v>
      </c>
      <c r="L46">
        <v>66400</v>
      </c>
      <c r="M46">
        <v>87650</v>
      </c>
      <c r="N46">
        <v>92962</v>
      </c>
      <c r="O46">
        <v>98274</v>
      </c>
      <c r="P46">
        <v>103586</v>
      </c>
      <c r="Q46">
        <v>108898</v>
      </c>
      <c r="R46">
        <v>114210</v>
      </c>
      <c r="S46">
        <v>119522</v>
      </c>
      <c r="T46">
        <v>124834</v>
      </c>
      <c r="V46" s="119">
        <v>43250</v>
      </c>
      <c r="W46" s="120">
        <v>57100</v>
      </c>
      <c r="X46" s="120">
        <v>60560</v>
      </c>
      <c r="Y46" s="120">
        <v>64020</v>
      </c>
      <c r="Z46" s="120">
        <v>67480</v>
      </c>
      <c r="AA46" s="120">
        <v>70940</v>
      </c>
      <c r="AB46" s="120">
        <v>74400</v>
      </c>
      <c r="AC46" s="120">
        <v>77860</v>
      </c>
      <c r="AD46" s="121">
        <v>81320</v>
      </c>
      <c r="AE46" s="119">
        <v>69200</v>
      </c>
      <c r="AF46" s="120">
        <v>91350</v>
      </c>
      <c r="AG46" s="120">
        <v>96886</v>
      </c>
      <c r="AH46" s="120">
        <v>102422</v>
      </c>
      <c r="AI46" s="120">
        <v>107958</v>
      </c>
      <c r="AJ46" s="120">
        <v>113494</v>
      </c>
      <c r="AK46" s="120">
        <v>119030</v>
      </c>
      <c r="AL46" s="120">
        <v>124566</v>
      </c>
      <c r="AM46" s="121">
        <v>130102</v>
      </c>
      <c r="AO46" s="119">
        <v>46350</v>
      </c>
      <c r="AP46" s="120">
        <v>61200</v>
      </c>
      <c r="AQ46" s="120">
        <v>64908</v>
      </c>
      <c r="AR46" s="120">
        <v>68616</v>
      </c>
      <c r="AS46" s="120">
        <v>72324</v>
      </c>
      <c r="AT46" s="120">
        <v>76032</v>
      </c>
      <c r="AU46" s="120">
        <v>79740</v>
      </c>
      <c r="AV46" s="120">
        <v>83448</v>
      </c>
      <c r="AW46" s="121">
        <v>87156</v>
      </c>
      <c r="AX46" s="119">
        <v>74150</v>
      </c>
      <c r="AY46" s="120">
        <v>97900</v>
      </c>
      <c r="AZ46" s="120">
        <v>103832</v>
      </c>
      <c r="BA46" s="120">
        <v>109764</v>
      </c>
      <c r="BB46" s="120">
        <v>115696</v>
      </c>
      <c r="BC46" s="120">
        <v>121628</v>
      </c>
      <c r="BD46" s="120">
        <v>127560</v>
      </c>
      <c r="BE46" s="120">
        <v>133492</v>
      </c>
      <c r="BF46" s="121">
        <v>139424</v>
      </c>
      <c r="BH46" s="119">
        <v>46850</v>
      </c>
      <c r="BI46" s="120">
        <v>61850</v>
      </c>
      <c r="BJ46" s="120">
        <v>65598</v>
      </c>
      <c r="BK46" s="120">
        <v>69346</v>
      </c>
      <c r="BL46" s="120">
        <v>73094</v>
      </c>
      <c r="BM46" s="120">
        <v>76842</v>
      </c>
      <c r="BN46" s="120">
        <v>80590</v>
      </c>
      <c r="BO46" s="120">
        <v>84338</v>
      </c>
      <c r="BP46" s="121">
        <v>88086</v>
      </c>
      <c r="BQ46" s="119">
        <v>74950</v>
      </c>
      <c r="BR46" s="120">
        <v>98950</v>
      </c>
      <c r="BS46" s="120">
        <v>104946</v>
      </c>
      <c r="BT46" s="120">
        <v>110942</v>
      </c>
      <c r="BU46" s="120">
        <v>116938</v>
      </c>
      <c r="BV46" s="120">
        <v>122934</v>
      </c>
      <c r="BW46" s="120">
        <v>128930</v>
      </c>
      <c r="BX46" s="120">
        <v>134926</v>
      </c>
      <c r="BY46" s="121">
        <v>140922</v>
      </c>
    </row>
    <row r="47" spans="1:77" x14ac:dyDescent="0.25">
      <c r="A47" s="85" t="s">
        <v>221</v>
      </c>
      <c r="C47">
        <v>44300</v>
      </c>
      <c r="D47">
        <v>58500</v>
      </c>
      <c r="E47">
        <v>62044</v>
      </c>
      <c r="F47">
        <v>65588</v>
      </c>
      <c r="G47">
        <v>69132</v>
      </c>
      <c r="H47">
        <v>72676</v>
      </c>
      <c r="I47">
        <v>76220</v>
      </c>
      <c r="J47">
        <v>79764</v>
      </c>
      <c r="K47">
        <v>83308</v>
      </c>
      <c r="L47">
        <v>70900</v>
      </c>
      <c r="M47">
        <v>93600</v>
      </c>
      <c r="N47">
        <v>99272</v>
      </c>
      <c r="O47">
        <v>104944</v>
      </c>
      <c r="P47">
        <v>110616</v>
      </c>
      <c r="Q47">
        <v>116288</v>
      </c>
      <c r="R47">
        <v>121960</v>
      </c>
      <c r="S47">
        <v>127632</v>
      </c>
      <c r="T47">
        <v>133304</v>
      </c>
      <c r="V47" s="119">
        <v>47200</v>
      </c>
      <c r="W47" s="120">
        <v>62350</v>
      </c>
      <c r="X47" s="120">
        <v>66126</v>
      </c>
      <c r="Y47" s="120">
        <v>69902</v>
      </c>
      <c r="Z47" s="120">
        <v>73678</v>
      </c>
      <c r="AA47" s="120">
        <v>77454</v>
      </c>
      <c r="AB47" s="120">
        <v>81230</v>
      </c>
      <c r="AC47" s="120">
        <v>85006</v>
      </c>
      <c r="AD47" s="121">
        <v>88782</v>
      </c>
      <c r="AE47" s="119">
        <v>75500</v>
      </c>
      <c r="AF47" s="120">
        <v>99700</v>
      </c>
      <c r="AG47" s="120">
        <v>105740</v>
      </c>
      <c r="AH47" s="120">
        <v>111780</v>
      </c>
      <c r="AI47" s="120">
        <v>117820</v>
      </c>
      <c r="AJ47" s="120">
        <v>123860</v>
      </c>
      <c r="AK47" s="120">
        <v>129900</v>
      </c>
      <c r="AL47" s="120">
        <v>135940</v>
      </c>
      <c r="AM47" s="121">
        <v>141980</v>
      </c>
      <c r="AO47" s="119">
        <v>50900</v>
      </c>
      <c r="AP47" s="120">
        <v>67200</v>
      </c>
      <c r="AQ47" s="120">
        <v>71272</v>
      </c>
      <c r="AR47" s="120">
        <v>75344</v>
      </c>
      <c r="AS47" s="120">
        <v>79416</v>
      </c>
      <c r="AT47" s="120">
        <v>83488</v>
      </c>
      <c r="AU47" s="120">
        <v>87560</v>
      </c>
      <c r="AV47" s="120">
        <v>91632</v>
      </c>
      <c r="AW47" s="121">
        <v>95704</v>
      </c>
      <c r="AX47" s="119">
        <v>81450</v>
      </c>
      <c r="AY47" s="120">
        <v>107550</v>
      </c>
      <c r="AZ47" s="120">
        <v>114066</v>
      </c>
      <c r="BA47" s="120">
        <v>120582</v>
      </c>
      <c r="BB47" s="120">
        <v>127098</v>
      </c>
      <c r="BC47" s="120">
        <v>133614</v>
      </c>
      <c r="BD47" s="120">
        <v>140130</v>
      </c>
      <c r="BE47" s="120">
        <v>146646</v>
      </c>
      <c r="BF47" s="121">
        <v>153162</v>
      </c>
      <c r="BH47" s="119">
        <v>53450</v>
      </c>
      <c r="BI47" s="120">
        <v>70600</v>
      </c>
      <c r="BJ47" s="120">
        <v>74876</v>
      </c>
      <c r="BK47" s="120">
        <v>79152</v>
      </c>
      <c r="BL47" s="120">
        <v>83428</v>
      </c>
      <c r="BM47" s="120">
        <v>87704</v>
      </c>
      <c r="BN47" s="120">
        <v>91980</v>
      </c>
      <c r="BO47" s="120">
        <v>96256</v>
      </c>
      <c r="BP47" s="121">
        <v>100532</v>
      </c>
      <c r="BQ47" s="119">
        <v>85500</v>
      </c>
      <c r="BR47" s="120">
        <v>112900</v>
      </c>
      <c r="BS47" s="120">
        <v>119740</v>
      </c>
      <c r="BT47" s="120">
        <v>126580</v>
      </c>
      <c r="BU47" s="120">
        <v>133420</v>
      </c>
      <c r="BV47" s="120">
        <v>140260</v>
      </c>
      <c r="BW47" s="120">
        <v>147100</v>
      </c>
      <c r="BX47" s="120">
        <v>153940</v>
      </c>
      <c r="BY47" s="121">
        <v>160780</v>
      </c>
    </row>
    <row r="48" spans="1:77" x14ac:dyDescent="0.25">
      <c r="A48" s="85" t="s">
        <v>222</v>
      </c>
      <c r="C48">
        <v>31700</v>
      </c>
      <c r="D48">
        <v>41850</v>
      </c>
      <c r="E48">
        <v>44386</v>
      </c>
      <c r="F48">
        <v>46922</v>
      </c>
      <c r="G48">
        <v>49458</v>
      </c>
      <c r="H48">
        <v>51994</v>
      </c>
      <c r="I48">
        <v>54530</v>
      </c>
      <c r="J48">
        <v>57066</v>
      </c>
      <c r="K48">
        <v>59602</v>
      </c>
      <c r="L48">
        <v>50700</v>
      </c>
      <c r="M48">
        <v>66900</v>
      </c>
      <c r="N48">
        <v>70956</v>
      </c>
      <c r="O48">
        <v>75012</v>
      </c>
      <c r="P48">
        <v>79068</v>
      </c>
      <c r="Q48">
        <v>83124</v>
      </c>
      <c r="R48">
        <v>87180</v>
      </c>
      <c r="S48">
        <v>91236</v>
      </c>
      <c r="T48">
        <v>95292</v>
      </c>
      <c r="V48" s="119">
        <v>32600</v>
      </c>
      <c r="W48" s="120">
        <v>43050</v>
      </c>
      <c r="X48" s="120">
        <v>45658</v>
      </c>
      <c r="Y48" s="120">
        <v>48266</v>
      </c>
      <c r="Z48" s="120">
        <v>50874</v>
      </c>
      <c r="AA48" s="120">
        <v>53482</v>
      </c>
      <c r="AB48" s="120">
        <v>56090</v>
      </c>
      <c r="AC48" s="120">
        <v>58698</v>
      </c>
      <c r="AD48" s="121">
        <v>61306</v>
      </c>
      <c r="AE48" s="119">
        <v>52150</v>
      </c>
      <c r="AF48" s="120">
        <v>68850</v>
      </c>
      <c r="AG48" s="120">
        <v>73022</v>
      </c>
      <c r="AH48" s="120">
        <v>77194</v>
      </c>
      <c r="AI48" s="120">
        <v>81366</v>
      </c>
      <c r="AJ48" s="120">
        <v>85538</v>
      </c>
      <c r="AK48" s="120">
        <v>89710</v>
      </c>
      <c r="AL48" s="120">
        <v>93882</v>
      </c>
      <c r="AM48" s="121">
        <v>98054</v>
      </c>
      <c r="AO48" s="119">
        <v>33550</v>
      </c>
      <c r="AP48" s="120">
        <v>44300</v>
      </c>
      <c r="AQ48" s="120">
        <v>46984</v>
      </c>
      <c r="AR48" s="120">
        <v>49668</v>
      </c>
      <c r="AS48" s="120">
        <v>52352</v>
      </c>
      <c r="AT48" s="120">
        <v>55036</v>
      </c>
      <c r="AU48" s="120">
        <v>57720</v>
      </c>
      <c r="AV48" s="120">
        <v>60404</v>
      </c>
      <c r="AW48" s="121">
        <v>63088</v>
      </c>
      <c r="AX48" s="119">
        <v>53700</v>
      </c>
      <c r="AY48" s="120">
        <v>70900</v>
      </c>
      <c r="AZ48" s="120">
        <v>75196</v>
      </c>
      <c r="BA48" s="120">
        <v>79492</v>
      </c>
      <c r="BB48" s="120">
        <v>83788</v>
      </c>
      <c r="BC48" s="120">
        <v>88084</v>
      </c>
      <c r="BD48" s="120">
        <v>92380</v>
      </c>
      <c r="BE48" s="120">
        <v>96676</v>
      </c>
      <c r="BF48" s="121">
        <v>100972</v>
      </c>
      <c r="BH48" s="119">
        <v>35550</v>
      </c>
      <c r="BI48" s="120">
        <v>46950</v>
      </c>
      <c r="BJ48" s="120">
        <v>49794</v>
      </c>
      <c r="BK48" s="120">
        <v>52638</v>
      </c>
      <c r="BL48" s="120">
        <v>55482</v>
      </c>
      <c r="BM48" s="120">
        <v>58326</v>
      </c>
      <c r="BN48" s="120">
        <v>61170</v>
      </c>
      <c r="BO48" s="120">
        <v>64014</v>
      </c>
      <c r="BP48" s="121">
        <v>66858</v>
      </c>
      <c r="BQ48" s="119">
        <v>56900</v>
      </c>
      <c r="BR48" s="120">
        <v>75150</v>
      </c>
      <c r="BS48" s="120">
        <v>79702</v>
      </c>
      <c r="BT48" s="120">
        <v>84254</v>
      </c>
      <c r="BU48" s="120">
        <v>88806</v>
      </c>
      <c r="BV48" s="120">
        <v>93358</v>
      </c>
      <c r="BW48" s="120">
        <v>97910</v>
      </c>
      <c r="BX48" s="120">
        <v>102462</v>
      </c>
      <c r="BY48" s="121">
        <v>107014</v>
      </c>
    </row>
    <row r="49" spans="1:77" x14ac:dyDescent="0.25">
      <c r="A49" s="85" t="s">
        <v>223</v>
      </c>
      <c r="C49">
        <v>36050</v>
      </c>
      <c r="D49">
        <v>47600</v>
      </c>
      <c r="E49">
        <v>50484</v>
      </c>
      <c r="F49">
        <v>53368</v>
      </c>
      <c r="G49">
        <v>56252</v>
      </c>
      <c r="H49">
        <v>59136</v>
      </c>
      <c r="I49">
        <v>62020</v>
      </c>
      <c r="J49">
        <v>64904</v>
      </c>
      <c r="K49">
        <v>67788</v>
      </c>
      <c r="L49">
        <v>57700</v>
      </c>
      <c r="M49">
        <v>76150</v>
      </c>
      <c r="N49">
        <v>80766</v>
      </c>
      <c r="O49">
        <v>85382</v>
      </c>
      <c r="P49">
        <v>89998</v>
      </c>
      <c r="Q49">
        <v>94614</v>
      </c>
      <c r="R49">
        <v>99230</v>
      </c>
      <c r="S49">
        <v>103846</v>
      </c>
      <c r="T49">
        <v>108462</v>
      </c>
      <c r="V49" s="119">
        <v>37500</v>
      </c>
      <c r="W49" s="120">
        <v>49500</v>
      </c>
      <c r="X49" s="120">
        <v>52500</v>
      </c>
      <c r="Y49" s="120">
        <v>55500</v>
      </c>
      <c r="Z49" s="120">
        <v>58500</v>
      </c>
      <c r="AA49" s="120">
        <v>61500</v>
      </c>
      <c r="AB49" s="120">
        <v>64500</v>
      </c>
      <c r="AC49" s="120">
        <v>67500</v>
      </c>
      <c r="AD49" s="121">
        <v>70500</v>
      </c>
      <c r="AE49" s="119">
        <v>60000</v>
      </c>
      <c r="AF49" s="120">
        <v>79200</v>
      </c>
      <c r="AG49" s="120">
        <v>84000</v>
      </c>
      <c r="AH49" s="120">
        <v>88800</v>
      </c>
      <c r="AI49" s="120">
        <v>93600</v>
      </c>
      <c r="AJ49" s="120">
        <v>98400</v>
      </c>
      <c r="AK49" s="120">
        <v>103200</v>
      </c>
      <c r="AL49" s="120">
        <v>108000</v>
      </c>
      <c r="AM49" s="121">
        <v>112800</v>
      </c>
      <c r="AO49" s="119">
        <v>39700</v>
      </c>
      <c r="AP49" s="120">
        <v>52450</v>
      </c>
      <c r="AQ49" s="120">
        <v>55626</v>
      </c>
      <c r="AR49" s="120">
        <v>58802</v>
      </c>
      <c r="AS49" s="120">
        <v>61978</v>
      </c>
      <c r="AT49" s="120">
        <v>65154</v>
      </c>
      <c r="AU49" s="120">
        <v>68330</v>
      </c>
      <c r="AV49" s="120">
        <v>71506</v>
      </c>
      <c r="AW49" s="121">
        <v>74682</v>
      </c>
      <c r="AX49" s="119">
        <v>63500</v>
      </c>
      <c r="AY49" s="120">
        <v>83850</v>
      </c>
      <c r="AZ49" s="120">
        <v>88930</v>
      </c>
      <c r="BA49" s="120">
        <v>94010</v>
      </c>
      <c r="BB49" s="120">
        <v>99090</v>
      </c>
      <c r="BC49" s="120">
        <v>104170</v>
      </c>
      <c r="BD49" s="120">
        <v>109250</v>
      </c>
      <c r="BE49" s="120">
        <v>114330</v>
      </c>
      <c r="BF49" s="121">
        <v>119410</v>
      </c>
      <c r="BH49" s="119">
        <v>41850</v>
      </c>
      <c r="BI49" s="120">
        <v>55250</v>
      </c>
      <c r="BJ49" s="120">
        <v>58598</v>
      </c>
      <c r="BK49" s="120">
        <v>61946</v>
      </c>
      <c r="BL49" s="120">
        <v>65294</v>
      </c>
      <c r="BM49" s="120">
        <v>68642</v>
      </c>
      <c r="BN49" s="120">
        <v>71990</v>
      </c>
      <c r="BO49" s="120">
        <v>75338</v>
      </c>
      <c r="BP49" s="121">
        <v>78686</v>
      </c>
      <c r="BQ49" s="119">
        <v>66950</v>
      </c>
      <c r="BR49" s="120">
        <v>88400</v>
      </c>
      <c r="BS49" s="120">
        <v>93756</v>
      </c>
      <c r="BT49" s="120">
        <v>99112</v>
      </c>
      <c r="BU49" s="120">
        <v>104468</v>
      </c>
      <c r="BV49" s="120">
        <v>109824</v>
      </c>
      <c r="BW49" s="120">
        <v>115180</v>
      </c>
      <c r="BX49" s="120">
        <v>120536</v>
      </c>
      <c r="BY49" s="121">
        <v>125892</v>
      </c>
    </row>
    <row r="50" spans="1:77" x14ac:dyDescent="0.25">
      <c r="A50" s="85" t="s">
        <v>224</v>
      </c>
      <c r="C50">
        <v>31700</v>
      </c>
      <c r="D50">
        <v>41850</v>
      </c>
      <c r="E50">
        <v>44386</v>
      </c>
      <c r="F50">
        <v>46922</v>
      </c>
      <c r="G50">
        <v>49458</v>
      </c>
      <c r="H50">
        <v>51994</v>
      </c>
      <c r="I50">
        <v>54530</v>
      </c>
      <c r="J50">
        <v>57066</v>
      </c>
      <c r="K50">
        <v>59602</v>
      </c>
      <c r="L50">
        <v>50700</v>
      </c>
      <c r="M50">
        <v>66900</v>
      </c>
      <c r="N50">
        <v>70956</v>
      </c>
      <c r="O50">
        <v>75012</v>
      </c>
      <c r="P50">
        <v>79068</v>
      </c>
      <c r="Q50">
        <v>83124</v>
      </c>
      <c r="R50">
        <v>87180</v>
      </c>
      <c r="S50">
        <v>91236</v>
      </c>
      <c r="T50">
        <v>95292</v>
      </c>
      <c r="V50" s="119">
        <v>33300</v>
      </c>
      <c r="W50" s="120">
        <v>44000</v>
      </c>
      <c r="X50" s="120">
        <v>46664</v>
      </c>
      <c r="Y50" s="120">
        <v>49328</v>
      </c>
      <c r="Z50" s="120">
        <v>51992</v>
      </c>
      <c r="AA50" s="120">
        <v>54656</v>
      </c>
      <c r="AB50" s="120">
        <v>57320</v>
      </c>
      <c r="AC50" s="120">
        <v>59984</v>
      </c>
      <c r="AD50" s="121">
        <v>62648</v>
      </c>
      <c r="AE50" s="119">
        <v>53300</v>
      </c>
      <c r="AF50" s="120">
        <v>70400</v>
      </c>
      <c r="AG50" s="120">
        <v>74664</v>
      </c>
      <c r="AH50" s="120">
        <v>78928</v>
      </c>
      <c r="AI50" s="120">
        <v>83192</v>
      </c>
      <c r="AJ50" s="120">
        <v>87456</v>
      </c>
      <c r="AK50" s="120">
        <v>91720</v>
      </c>
      <c r="AL50" s="120">
        <v>95984</v>
      </c>
      <c r="AM50" s="121">
        <v>100248</v>
      </c>
      <c r="AO50" s="119">
        <v>33950</v>
      </c>
      <c r="AP50" s="120">
        <v>44850</v>
      </c>
      <c r="AQ50" s="120">
        <v>47566</v>
      </c>
      <c r="AR50" s="120">
        <v>50282</v>
      </c>
      <c r="AS50" s="120">
        <v>52998</v>
      </c>
      <c r="AT50" s="120">
        <v>55714</v>
      </c>
      <c r="AU50" s="120">
        <v>58430</v>
      </c>
      <c r="AV50" s="120">
        <v>61146</v>
      </c>
      <c r="AW50" s="121">
        <v>63862</v>
      </c>
      <c r="AX50" s="119">
        <v>54300</v>
      </c>
      <c r="AY50" s="120">
        <v>71700</v>
      </c>
      <c r="AZ50" s="120">
        <v>76044</v>
      </c>
      <c r="BA50" s="120">
        <v>80388</v>
      </c>
      <c r="BB50" s="120">
        <v>84732</v>
      </c>
      <c r="BC50" s="120">
        <v>89076</v>
      </c>
      <c r="BD50" s="120">
        <v>93420</v>
      </c>
      <c r="BE50" s="120">
        <v>97764</v>
      </c>
      <c r="BF50" s="121">
        <v>102108</v>
      </c>
      <c r="BH50" s="119">
        <v>35550</v>
      </c>
      <c r="BI50" s="120">
        <v>46950</v>
      </c>
      <c r="BJ50" s="120">
        <v>49794</v>
      </c>
      <c r="BK50" s="120">
        <v>52638</v>
      </c>
      <c r="BL50" s="120">
        <v>55482</v>
      </c>
      <c r="BM50" s="120">
        <v>58326</v>
      </c>
      <c r="BN50" s="120">
        <v>61170</v>
      </c>
      <c r="BO50" s="120">
        <v>64014</v>
      </c>
      <c r="BP50" s="121">
        <v>66858</v>
      </c>
      <c r="BQ50" s="119">
        <v>56900</v>
      </c>
      <c r="BR50" s="120">
        <v>75150</v>
      </c>
      <c r="BS50" s="120">
        <v>79702</v>
      </c>
      <c r="BT50" s="120">
        <v>84254</v>
      </c>
      <c r="BU50" s="120">
        <v>88806</v>
      </c>
      <c r="BV50" s="120">
        <v>93358</v>
      </c>
      <c r="BW50" s="120">
        <v>97910</v>
      </c>
      <c r="BX50" s="120">
        <v>102462</v>
      </c>
      <c r="BY50" s="121">
        <v>107014</v>
      </c>
    </row>
    <row r="51" spans="1:77" x14ac:dyDescent="0.25">
      <c r="A51" s="85" t="s">
        <v>225</v>
      </c>
      <c r="C51">
        <v>31850</v>
      </c>
      <c r="D51">
        <v>42050</v>
      </c>
      <c r="E51">
        <v>44598</v>
      </c>
      <c r="F51">
        <v>47146</v>
      </c>
      <c r="G51">
        <v>49694</v>
      </c>
      <c r="H51">
        <v>52242</v>
      </c>
      <c r="I51">
        <v>54790</v>
      </c>
      <c r="J51">
        <v>57338</v>
      </c>
      <c r="K51">
        <v>59886</v>
      </c>
      <c r="L51">
        <v>50950</v>
      </c>
      <c r="M51">
        <v>67250</v>
      </c>
      <c r="N51">
        <v>71326</v>
      </c>
      <c r="O51">
        <v>75402</v>
      </c>
      <c r="P51">
        <v>79478</v>
      </c>
      <c r="Q51">
        <v>83554</v>
      </c>
      <c r="R51">
        <v>87630</v>
      </c>
      <c r="S51">
        <v>91706</v>
      </c>
      <c r="T51">
        <v>95782</v>
      </c>
      <c r="V51" s="119">
        <v>35000</v>
      </c>
      <c r="W51" s="120">
        <v>46200</v>
      </c>
      <c r="X51" s="120">
        <v>49000</v>
      </c>
      <c r="Y51" s="120">
        <v>51800</v>
      </c>
      <c r="Z51" s="120">
        <v>54600</v>
      </c>
      <c r="AA51" s="120">
        <v>57400</v>
      </c>
      <c r="AB51" s="120">
        <v>60200</v>
      </c>
      <c r="AC51" s="120">
        <v>63000</v>
      </c>
      <c r="AD51" s="121">
        <v>65800</v>
      </c>
      <c r="AE51" s="119">
        <v>56000</v>
      </c>
      <c r="AF51" s="120">
        <v>73950</v>
      </c>
      <c r="AG51" s="120">
        <v>78430</v>
      </c>
      <c r="AH51" s="120">
        <v>82910</v>
      </c>
      <c r="AI51" s="120">
        <v>87390</v>
      </c>
      <c r="AJ51" s="120">
        <v>91870</v>
      </c>
      <c r="AK51" s="120">
        <v>96350</v>
      </c>
      <c r="AL51" s="120">
        <v>100830</v>
      </c>
      <c r="AM51" s="121">
        <v>105310</v>
      </c>
      <c r="AO51" s="119">
        <v>37100</v>
      </c>
      <c r="AP51" s="120">
        <v>49000</v>
      </c>
      <c r="AQ51" s="120">
        <v>51968</v>
      </c>
      <c r="AR51" s="120">
        <v>54936</v>
      </c>
      <c r="AS51" s="120">
        <v>57904</v>
      </c>
      <c r="AT51" s="120">
        <v>60872</v>
      </c>
      <c r="AU51" s="120">
        <v>63840</v>
      </c>
      <c r="AV51" s="120">
        <v>66808</v>
      </c>
      <c r="AW51" s="121">
        <v>69776</v>
      </c>
      <c r="AX51" s="119">
        <v>59350</v>
      </c>
      <c r="AY51" s="120">
        <v>78350</v>
      </c>
      <c r="AZ51" s="120">
        <v>83098</v>
      </c>
      <c r="BA51" s="120">
        <v>87846</v>
      </c>
      <c r="BB51" s="120">
        <v>92594</v>
      </c>
      <c r="BC51" s="120">
        <v>97342</v>
      </c>
      <c r="BD51" s="120">
        <v>102090</v>
      </c>
      <c r="BE51" s="120">
        <v>106838</v>
      </c>
      <c r="BF51" s="121">
        <v>111586</v>
      </c>
      <c r="BH51" s="119">
        <v>37100</v>
      </c>
      <c r="BI51" s="120">
        <v>49000</v>
      </c>
      <c r="BJ51" s="120">
        <v>51968</v>
      </c>
      <c r="BK51" s="120">
        <v>54936</v>
      </c>
      <c r="BL51" s="120">
        <v>57904</v>
      </c>
      <c r="BM51" s="120">
        <v>60872</v>
      </c>
      <c r="BN51" s="120">
        <v>63840</v>
      </c>
      <c r="BO51" s="120">
        <v>66808</v>
      </c>
      <c r="BP51" s="121">
        <v>69776</v>
      </c>
      <c r="BQ51" s="119">
        <v>59350</v>
      </c>
      <c r="BR51" s="120">
        <v>78350</v>
      </c>
      <c r="BS51" s="120">
        <v>83098</v>
      </c>
      <c r="BT51" s="120">
        <v>87846</v>
      </c>
      <c r="BU51" s="120">
        <v>92594</v>
      </c>
      <c r="BV51" s="120">
        <v>97342</v>
      </c>
      <c r="BW51" s="120">
        <v>102090</v>
      </c>
      <c r="BX51" s="120">
        <v>106838</v>
      </c>
      <c r="BY51" s="121">
        <v>111586</v>
      </c>
    </row>
    <row r="52" spans="1:77" x14ac:dyDescent="0.25">
      <c r="A52" s="85" t="s">
        <v>226</v>
      </c>
      <c r="C52">
        <v>31700</v>
      </c>
      <c r="D52">
        <v>41850</v>
      </c>
      <c r="E52">
        <v>44386</v>
      </c>
      <c r="F52">
        <v>46922</v>
      </c>
      <c r="G52">
        <v>49458</v>
      </c>
      <c r="H52">
        <v>51994</v>
      </c>
      <c r="I52">
        <v>54530</v>
      </c>
      <c r="J52">
        <v>57066</v>
      </c>
      <c r="K52">
        <v>59602</v>
      </c>
      <c r="L52">
        <v>50700</v>
      </c>
      <c r="M52">
        <v>66900</v>
      </c>
      <c r="N52">
        <v>70956</v>
      </c>
      <c r="O52">
        <v>75012</v>
      </c>
      <c r="P52">
        <v>79068</v>
      </c>
      <c r="Q52">
        <v>83124</v>
      </c>
      <c r="R52">
        <v>87180</v>
      </c>
      <c r="S52">
        <v>91236</v>
      </c>
      <c r="T52">
        <v>95292</v>
      </c>
      <c r="V52" s="119">
        <v>32600</v>
      </c>
      <c r="W52" s="120">
        <v>43050</v>
      </c>
      <c r="X52" s="120">
        <v>45658</v>
      </c>
      <c r="Y52" s="120">
        <v>48266</v>
      </c>
      <c r="Z52" s="120">
        <v>50874</v>
      </c>
      <c r="AA52" s="120">
        <v>53482</v>
      </c>
      <c r="AB52" s="120">
        <v>56090</v>
      </c>
      <c r="AC52" s="120">
        <v>58698</v>
      </c>
      <c r="AD52" s="121">
        <v>61306</v>
      </c>
      <c r="AE52" s="119">
        <v>52150</v>
      </c>
      <c r="AF52" s="120">
        <v>68850</v>
      </c>
      <c r="AG52" s="120">
        <v>73022</v>
      </c>
      <c r="AH52" s="120">
        <v>77194</v>
      </c>
      <c r="AI52" s="120">
        <v>81366</v>
      </c>
      <c r="AJ52" s="120">
        <v>85538</v>
      </c>
      <c r="AK52" s="120">
        <v>89710</v>
      </c>
      <c r="AL52" s="120">
        <v>93882</v>
      </c>
      <c r="AM52" s="121">
        <v>98054</v>
      </c>
      <c r="AO52" s="119">
        <v>33550</v>
      </c>
      <c r="AP52" s="120">
        <v>44300</v>
      </c>
      <c r="AQ52" s="120">
        <v>46984</v>
      </c>
      <c r="AR52" s="120">
        <v>49668</v>
      </c>
      <c r="AS52" s="120">
        <v>52352</v>
      </c>
      <c r="AT52" s="120">
        <v>55036</v>
      </c>
      <c r="AU52" s="120">
        <v>57720</v>
      </c>
      <c r="AV52" s="120">
        <v>60404</v>
      </c>
      <c r="AW52" s="121">
        <v>63088</v>
      </c>
      <c r="AX52" s="119">
        <v>53700</v>
      </c>
      <c r="AY52" s="120">
        <v>70900</v>
      </c>
      <c r="AZ52" s="120">
        <v>75196</v>
      </c>
      <c r="BA52" s="120">
        <v>79492</v>
      </c>
      <c r="BB52" s="120">
        <v>83788</v>
      </c>
      <c r="BC52" s="120">
        <v>88084</v>
      </c>
      <c r="BD52" s="120">
        <v>92380</v>
      </c>
      <c r="BE52" s="120">
        <v>96676</v>
      </c>
      <c r="BF52" s="121">
        <v>100972</v>
      </c>
      <c r="BH52" s="119">
        <v>35550</v>
      </c>
      <c r="BI52" s="120">
        <v>46950</v>
      </c>
      <c r="BJ52" s="120">
        <v>49794</v>
      </c>
      <c r="BK52" s="120">
        <v>52638</v>
      </c>
      <c r="BL52" s="120">
        <v>55482</v>
      </c>
      <c r="BM52" s="120">
        <v>58326</v>
      </c>
      <c r="BN52" s="120">
        <v>61170</v>
      </c>
      <c r="BO52" s="120">
        <v>64014</v>
      </c>
      <c r="BP52" s="121">
        <v>66858</v>
      </c>
      <c r="BQ52" s="119">
        <v>56900</v>
      </c>
      <c r="BR52" s="120">
        <v>75150</v>
      </c>
      <c r="BS52" s="120">
        <v>79702</v>
      </c>
      <c r="BT52" s="120">
        <v>84254</v>
      </c>
      <c r="BU52" s="120">
        <v>88806</v>
      </c>
      <c r="BV52" s="120">
        <v>93358</v>
      </c>
      <c r="BW52" s="120">
        <v>97910</v>
      </c>
      <c r="BX52" s="120">
        <v>102462</v>
      </c>
      <c r="BY52" s="121">
        <v>107014</v>
      </c>
    </row>
    <row r="53" spans="1:77" x14ac:dyDescent="0.25">
      <c r="A53" s="85" t="s">
        <v>227</v>
      </c>
      <c r="C53">
        <v>31700</v>
      </c>
      <c r="D53">
        <v>41850</v>
      </c>
      <c r="E53">
        <v>44386</v>
      </c>
      <c r="F53">
        <v>46922</v>
      </c>
      <c r="G53">
        <v>49458</v>
      </c>
      <c r="H53">
        <v>51994</v>
      </c>
      <c r="I53">
        <v>54530</v>
      </c>
      <c r="J53">
        <v>57066</v>
      </c>
      <c r="K53">
        <v>59602</v>
      </c>
      <c r="L53">
        <v>50700</v>
      </c>
      <c r="M53">
        <v>66900</v>
      </c>
      <c r="N53">
        <v>70956</v>
      </c>
      <c r="O53">
        <v>75012</v>
      </c>
      <c r="P53">
        <v>79068</v>
      </c>
      <c r="Q53">
        <v>83124</v>
      </c>
      <c r="R53">
        <v>87180</v>
      </c>
      <c r="S53">
        <v>91236</v>
      </c>
      <c r="T53">
        <v>95292</v>
      </c>
      <c r="V53" s="119">
        <v>32600</v>
      </c>
      <c r="W53" s="120">
        <v>43050</v>
      </c>
      <c r="X53" s="120">
        <v>45658</v>
      </c>
      <c r="Y53" s="120">
        <v>48266</v>
      </c>
      <c r="Z53" s="120">
        <v>50874</v>
      </c>
      <c r="AA53" s="120">
        <v>53482</v>
      </c>
      <c r="AB53" s="120">
        <v>56090</v>
      </c>
      <c r="AC53" s="120">
        <v>58698</v>
      </c>
      <c r="AD53" s="121">
        <v>61306</v>
      </c>
      <c r="AE53" s="119">
        <v>52150</v>
      </c>
      <c r="AF53" s="120">
        <v>68850</v>
      </c>
      <c r="AG53" s="120">
        <v>73022</v>
      </c>
      <c r="AH53" s="120">
        <v>77194</v>
      </c>
      <c r="AI53" s="120">
        <v>81366</v>
      </c>
      <c r="AJ53" s="120">
        <v>85538</v>
      </c>
      <c r="AK53" s="120">
        <v>89710</v>
      </c>
      <c r="AL53" s="120">
        <v>93882</v>
      </c>
      <c r="AM53" s="121">
        <v>98054</v>
      </c>
      <c r="AO53" s="119">
        <v>33550</v>
      </c>
      <c r="AP53" s="120">
        <v>44300</v>
      </c>
      <c r="AQ53" s="120">
        <v>46984</v>
      </c>
      <c r="AR53" s="120">
        <v>49668</v>
      </c>
      <c r="AS53" s="120">
        <v>52352</v>
      </c>
      <c r="AT53" s="120">
        <v>55036</v>
      </c>
      <c r="AU53" s="120">
        <v>57720</v>
      </c>
      <c r="AV53" s="120">
        <v>60404</v>
      </c>
      <c r="AW53" s="121">
        <v>63088</v>
      </c>
      <c r="AX53" s="119">
        <v>53700</v>
      </c>
      <c r="AY53" s="120">
        <v>70900</v>
      </c>
      <c r="AZ53" s="120">
        <v>75196</v>
      </c>
      <c r="BA53" s="120">
        <v>79492</v>
      </c>
      <c r="BB53" s="120">
        <v>83788</v>
      </c>
      <c r="BC53" s="120">
        <v>88084</v>
      </c>
      <c r="BD53" s="120">
        <v>92380</v>
      </c>
      <c r="BE53" s="120">
        <v>96676</v>
      </c>
      <c r="BF53" s="121">
        <v>100972</v>
      </c>
      <c r="BH53" s="119">
        <v>35550</v>
      </c>
      <c r="BI53" s="120">
        <v>46950</v>
      </c>
      <c r="BJ53" s="120">
        <v>49794</v>
      </c>
      <c r="BK53" s="120">
        <v>52638</v>
      </c>
      <c r="BL53" s="120">
        <v>55482</v>
      </c>
      <c r="BM53" s="120">
        <v>58326</v>
      </c>
      <c r="BN53" s="120">
        <v>61170</v>
      </c>
      <c r="BO53" s="120">
        <v>64014</v>
      </c>
      <c r="BP53" s="121">
        <v>66858</v>
      </c>
      <c r="BQ53" s="119">
        <v>56900</v>
      </c>
      <c r="BR53" s="120">
        <v>75150</v>
      </c>
      <c r="BS53" s="120">
        <v>79702</v>
      </c>
      <c r="BT53" s="120">
        <v>84254</v>
      </c>
      <c r="BU53" s="120">
        <v>88806</v>
      </c>
      <c r="BV53" s="120">
        <v>93358</v>
      </c>
      <c r="BW53" s="120">
        <v>97910</v>
      </c>
      <c r="BX53" s="120">
        <v>102462</v>
      </c>
      <c r="BY53" s="121">
        <v>107014</v>
      </c>
    </row>
    <row r="54" spans="1:77" x14ac:dyDescent="0.25">
      <c r="A54" s="85" t="s">
        <v>228</v>
      </c>
      <c r="C54">
        <v>31850</v>
      </c>
      <c r="D54">
        <v>42050</v>
      </c>
      <c r="E54">
        <v>44598</v>
      </c>
      <c r="F54">
        <v>47146</v>
      </c>
      <c r="G54">
        <v>49694</v>
      </c>
      <c r="H54">
        <v>52242</v>
      </c>
      <c r="I54">
        <v>54790</v>
      </c>
      <c r="J54">
        <v>57338</v>
      </c>
      <c r="K54">
        <v>59886</v>
      </c>
      <c r="L54">
        <v>50950</v>
      </c>
      <c r="M54">
        <v>67250</v>
      </c>
      <c r="N54">
        <v>71326</v>
      </c>
      <c r="O54">
        <v>75402</v>
      </c>
      <c r="P54">
        <v>79478</v>
      </c>
      <c r="Q54">
        <v>83554</v>
      </c>
      <c r="R54">
        <v>87630</v>
      </c>
      <c r="S54">
        <v>91706</v>
      </c>
      <c r="T54">
        <v>95782</v>
      </c>
      <c r="V54" s="119">
        <v>35000</v>
      </c>
      <c r="W54" s="120">
        <v>46200</v>
      </c>
      <c r="X54" s="120">
        <v>49000</v>
      </c>
      <c r="Y54" s="120">
        <v>51800</v>
      </c>
      <c r="Z54" s="120">
        <v>54600</v>
      </c>
      <c r="AA54" s="120">
        <v>57400</v>
      </c>
      <c r="AB54" s="120">
        <v>60200</v>
      </c>
      <c r="AC54" s="120">
        <v>63000</v>
      </c>
      <c r="AD54" s="121">
        <v>65800</v>
      </c>
      <c r="AE54" s="119">
        <v>56000</v>
      </c>
      <c r="AF54" s="120">
        <v>73950</v>
      </c>
      <c r="AG54" s="120">
        <v>78430</v>
      </c>
      <c r="AH54" s="120">
        <v>82910</v>
      </c>
      <c r="AI54" s="120">
        <v>87390</v>
      </c>
      <c r="AJ54" s="120">
        <v>91870</v>
      </c>
      <c r="AK54" s="120">
        <v>96350</v>
      </c>
      <c r="AL54" s="120">
        <v>100830</v>
      </c>
      <c r="AM54" s="121">
        <v>105310</v>
      </c>
      <c r="AO54" s="119">
        <v>35350</v>
      </c>
      <c r="AP54" s="120">
        <v>46700</v>
      </c>
      <c r="AQ54" s="120">
        <v>49528</v>
      </c>
      <c r="AR54" s="120">
        <v>52356</v>
      </c>
      <c r="AS54" s="120">
        <v>55184</v>
      </c>
      <c r="AT54" s="120">
        <v>58012</v>
      </c>
      <c r="AU54" s="120">
        <v>60840</v>
      </c>
      <c r="AV54" s="120">
        <v>63668</v>
      </c>
      <c r="AW54" s="121">
        <v>66496</v>
      </c>
      <c r="AX54" s="119">
        <v>56550</v>
      </c>
      <c r="AY54" s="120">
        <v>74650</v>
      </c>
      <c r="AZ54" s="120">
        <v>79174</v>
      </c>
      <c r="BA54" s="120">
        <v>83698</v>
      </c>
      <c r="BB54" s="120">
        <v>88222</v>
      </c>
      <c r="BC54" s="120">
        <v>92746</v>
      </c>
      <c r="BD54" s="120">
        <v>97270</v>
      </c>
      <c r="BE54" s="120">
        <v>101794</v>
      </c>
      <c r="BF54" s="121">
        <v>106318</v>
      </c>
      <c r="BH54" s="119">
        <v>35550</v>
      </c>
      <c r="BI54" s="120">
        <v>46950</v>
      </c>
      <c r="BJ54" s="120">
        <v>49794</v>
      </c>
      <c r="BK54" s="120">
        <v>52638</v>
      </c>
      <c r="BL54" s="120">
        <v>55482</v>
      </c>
      <c r="BM54" s="120">
        <v>58326</v>
      </c>
      <c r="BN54" s="120">
        <v>61170</v>
      </c>
      <c r="BO54" s="120">
        <v>64014</v>
      </c>
      <c r="BP54" s="121">
        <v>66858</v>
      </c>
      <c r="BQ54" s="119">
        <v>56900</v>
      </c>
      <c r="BR54" s="120">
        <v>75150</v>
      </c>
      <c r="BS54" s="120">
        <v>79702</v>
      </c>
      <c r="BT54" s="120">
        <v>84254</v>
      </c>
      <c r="BU54" s="120">
        <v>88806</v>
      </c>
      <c r="BV54" s="120">
        <v>93358</v>
      </c>
      <c r="BW54" s="120">
        <v>97910</v>
      </c>
      <c r="BX54" s="120">
        <v>102462</v>
      </c>
      <c r="BY54" s="121">
        <v>107014</v>
      </c>
    </row>
    <row r="55" spans="1:77" x14ac:dyDescent="0.25">
      <c r="A55" s="85" t="s">
        <v>229</v>
      </c>
      <c r="C55">
        <v>31700</v>
      </c>
      <c r="D55">
        <v>41850</v>
      </c>
      <c r="E55">
        <v>44386</v>
      </c>
      <c r="F55">
        <v>46922</v>
      </c>
      <c r="G55">
        <v>49458</v>
      </c>
      <c r="H55">
        <v>51994</v>
      </c>
      <c r="I55">
        <v>54530</v>
      </c>
      <c r="J55">
        <v>57066</v>
      </c>
      <c r="K55">
        <v>59602</v>
      </c>
      <c r="L55">
        <v>50700</v>
      </c>
      <c r="M55">
        <v>66900</v>
      </c>
      <c r="N55">
        <v>70956</v>
      </c>
      <c r="O55">
        <v>75012</v>
      </c>
      <c r="P55">
        <v>79068</v>
      </c>
      <c r="Q55">
        <v>83124</v>
      </c>
      <c r="R55">
        <v>87180</v>
      </c>
      <c r="S55">
        <v>91236</v>
      </c>
      <c r="T55">
        <v>95292</v>
      </c>
      <c r="V55" s="119">
        <v>33050</v>
      </c>
      <c r="W55" s="120">
        <v>43650</v>
      </c>
      <c r="X55" s="120">
        <v>46294</v>
      </c>
      <c r="Y55" s="120">
        <v>48938</v>
      </c>
      <c r="Z55" s="120">
        <v>51582</v>
      </c>
      <c r="AA55" s="120">
        <v>54226</v>
      </c>
      <c r="AB55" s="120">
        <v>56870</v>
      </c>
      <c r="AC55" s="120">
        <v>59514</v>
      </c>
      <c r="AD55" s="121">
        <v>62158</v>
      </c>
      <c r="AE55" s="119">
        <v>52900</v>
      </c>
      <c r="AF55" s="120">
        <v>69850</v>
      </c>
      <c r="AG55" s="120">
        <v>74082</v>
      </c>
      <c r="AH55" s="120">
        <v>78314</v>
      </c>
      <c r="AI55" s="120">
        <v>82546</v>
      </c>
      <c r="AJ55" s="120">
        <v>86778</v>
      </c>
      <c r="AK55" s="120">
        <v>91010</v>
      </c>
      <c r="AL55" s="120">
        <v>95242</v>
      </c>
      <c r="AM55" s="121">
        <v>99474</v>
      </c>
      <c r="AO55" s="119">
        <v>34550</v>
      </c>
      <c r="AP55" s="120">
        <v>45650</v>
      </c>
      <c r="AQ55" s="120">
        <v>48414</v>
      </c>
      <c r="AR55" s="120">
        <v>51178</v>
      </c>
      <c r="AS55" s="120">
        <v>53942</v>
      </c>
      <c r="AT55" s="120">
        <v>56706</v>
      </c>
      <c r="AU55" s="120">
        <v>59470</v>
      </c>
      <c r="AV55" s="120">
        <v>62234</v>
      </c>
      <c r="AW55" s="121">
        <v>64998</v>
      </c>
      <c r="AX55" s="119">
        <v>55300</v>
      </c>
      <c r="AY55" s="120">
        <v>73000</v>
      </c>
      <c r="AZ55" s="120">
        <v>77424</v>
      </c>
      <c r="BA55" s="120">
        <v>81848</v>
      </c>
      <c r="BB55" s="120">
        <v>86272</v>
      </c>
      <c r="BC55" s="120">
        <v>90696</v>
      </c>
      <c r="BD55" s="120">
        <v>95120</v>
      </c>
      <c r="BE55" s="120">
        <v>99544</v>
      </c>
      <c r="BF55" s="121">
        <v>103968</v>
      </c>
      <c r="BH55" s="119">
        <v>35550</v>
      </c>
      <c r="BI55" s="120">
        <v>46950</v>
      </c>
      <c r="BJ55" s="120">
        <v>49794</v>
      </c>
      <c r="BK55" s="120">
        <v>52638</v>
      </c>
      <c r="BL55" s="120">
        <v>55482</v>
      </c>
      <c r="BM55" s="120">
        <v>58326</v>
      </c>
      <c r="BN55" s="120">
        <v>61170</v>
      </c>
      <c r="BO55" s="120">
        <v>64014</v>
      </c>
      <c r="BP55" s="121">
        <v>66858</v>
      </c>
      <c r="BQ55" s="119">
        <v>56900</v>
      </c>
      <c r="BR55" s="120">
        <v>75150</v>
      </c>
      <c r="BS55" s="120">
        <v>79702</v>
      </c>
      <c r="BT55" s="120">
        <v>84254</v>
      </c>
      <c r="BU55" s="120">
        <v>88806</v>
      </c>
      <c r="BV55" s="120">
        <v>93358</v>
      </c>
      <c r="BW55" s="120">
        <v>97910</v>
      </c>
      <c r="BX55" s="120">
        <v>102462</v>
      </c>
      <c r="BY55" s="121">
        <v>107014</v>
      </c>
    </row>
    <row r="56" spans="1:77" x14ac:dyDescent="0.25">
      <c r="A56" s="85" t="s">
        <v>230</v>
      </c>
      <c r="C56">
        <v>41500</v>
      </c>
      <c r="D56">
        <v>54800</v>
      </c>
      <c r="E56">
        <v>58120</v>
      </c>
      <c r="F56">
        <v>61440</v>
      </c>
      <c r="G56">
        <v>64760</v>
      </c>
      <c r="H56">
        <v>68080</v>
      </c>
      <c r="I56">
        <v>71400</v>
      </c>
      <c r="J56">
        <v>74720</v>
      </c>
      <c r="K56">
        <v>78040</v>
      </c>
      <c r="L56">
        <v>66400</v>
      </c>
      <c r="M56">
        <v>87650</v>
      </c>
      <c r="N56">
        <v>92962</v>
      </c>
      <c r="O56">
        <v>98274</v>
      </c>
      <c r="P56">
        <v>103586</v>
      </c>
      <c r="Q56">
        <v>108898</v>
      </c>
      <c r="R56">
        <v>114210</v>
      </c>
      <c r="S56">
        <v>119522</v>
      </c>
      <c r="T56">
        <v>124834</v>
      </c>
      <c r="V56" s="119">
        <v>43250</v>
      </c>
      <c r="W56" s="120">
        <v>57100</v>
      </c>
      <c r="X56" s="120">
        <v>60560</v>
      </c>
      <c r="Y56" s="120">
        <v>64020</v>
      </c>
      <c r="Z56" s="120">
        <v>67480</v>
      </c>
      <c r="AA56" s="120">
        <v>70940</v>
      </c>
      <c r="AB56" s="120">
        <v>74400</v>
      </c>
      <c r="AC56" s="120">
        <v>77860</v>
      </c>
      <c r="AD56" s="121">
        <v>81320</v>
      </c>
      <c r="AE56" s="119">
        <v>69200</v>
      </c>
      <c r="AF56" s="120">
        <v>91350</v>
      </c>
      <c r="AG56" s="120">
        <v>96886</v>
      </c>
      <c r="AH56" s="120">
        <v>102422</v>
      </c>
      <c r="AI56" s="120">
        <v>107958</v>
      </c>
      <c r="AJ56" s="120">
        <v>113494</v>
      </c>
      <c r="AK56" s="120">
        <v>119030</v>
      </c>
      <c r="AL56" s="120">
        <v>124566</v>
      </c>
      <c r="AM56" s="121">
        <v>130102</v>
      </c>
      <c r="AO56" s="119">
        <v>46350</v>
      </c>
      <c r="AP56" s="120">
        <v>61200</v>
      </c>
      <c r="AQ56" s="120">
        <v>64908</v>
      </c>
      <c r="AR56" s="120">
        <v>68616</v>
      </c>
      <c r="AS56" s="120">
        <v>72324</v>
      </c>
      <c r="AT56" s="120">
        <v>76032</v>
      </c>
      <c r="AU56" s="120">
        <v>79740</v>
      </c>
      <c r="AV56" s="120">
        <v>83448</v>
      </c>
      <c r="AW56" s="121">
        <v>87156</v>
      </c>
      <c r="AX56" s="119">
        <v>74150</v>
      </c>
      <c r="AY56" s="120">
        <v>97900</v>
      </c>
      <c r="AZ56" s="120">
        <v>103832</v>
      </c>
      <c r="BA56" s="120">
        <v>109764</v>
      </c>
      <c r="BB56" s="120">
        <v>115696</v>
      </c>
      <c r="BC56" s="120">
        <v>121628</v>
      </c>
      <c r="BD56" s="120">
        <v>127560</v>
      </c>
      <c r="BE56" s="120">
        <v>133492</v>
      </c>
      <c r="BF56" s="121">
        <v>139424</v>
      </c>
      <c r="BH56" s="119">
        <v>46850</v>
      </c>
      <c r="BI56" s="120">
        <v>61850</v>
      </c>
      <c r="BJ56" s="120">
        <v>65598</v>
      </c>
      <c r="BK56" s="120">
        <v>69346</v>
      </c>
      <c r="BL56" s="120">
        <v>73094</v>
      </c>
      <c r="BM56" s="120">
        <v>76842</v>
      </c>
      <c r="BN56" s="120">
        <v>80590</v>
      </c>
      <c r="BO56" s="120">
        <v>84338</v>
      </c>
      <c r="BP56" s="121">
        <v>88086</v>
      </c>
      <c r="BQ56" s="119">
        <v>74950</v>
      </c>
      <c r="BR56" s="120">
        <v>98950</v>
      </c>
      <c r="BS56" s="120">
        <v>104946</v>
      </c>
      <c r="BT56" s="120">
        <v>110942</v>
      </c>
      <c r="BU56" s="120">
        <v>116938</v>
      </c>
      <c r="BV56" s="120">
        <v>122934</v>
      </c>
      <c r="BW56" s="120">
        <v>128930</v>
      </c>
      <c r="BX56" s="120">
        <v>134926</v>
      </c>
      <c r="BY56" s="121">
        <v>140922</v>
      </c>
    </row>
    <row r="57" spans="1:77" x14ac:dyDescent="0.25">
      <c r="A57" s="85" t="s">
        <v>231</v>
      </c>
      <c r="C57">
        <v>31700</v>
      </c>
      <c r="D57">
        <v>41850</v>
      </c>
      <c r="E57">
        <v>44386</v>
      </c>
      <c r="F57">
        <v>46922</v>
      </c>
      <c r="G57">
        <v>49458</v>
      </c>
      <c r="H57">
        <v>51994</v>
      </c>
      <c r="I57">
        <v>54530</v>
      </c>
      <c r="J57">
        <v>57066</v>
      </c>
      <c r="K57">
        <v>59602</v>
      </c>
      <c r="L57">
        <v>50700</v>
      </c>
      <c r="M57">
        <v>66900</v>
      </c>
      <c r="N57">
        <v>70956</v>
      </c>
      <c r="O57">
        <v>75012</v>
      </c>
      <c r="P57">
        <v>79068</v>
      </c>
      <c r="Q57">
        <v>83124</v>
      </c>
      <c r="R57">
        <v>87180</v>
      </c>
      <c r="S57">
        <v>91236</v>
      </c>
      <c r="T57">
        <v>95292</v>
      </c>
      <c r="V57" s="119">
        <v>32600</v>
      </c>
      <c r="W57" s="120">
        <v>43050</v>
      </c>
      <c r="X57" s="120">
        <v>45658</v>
      </c>
      <c r="Y57" s="120">
        <v>48266</v>
      </c>
      <c r="Z57" s="120">
        <v>50874</v>
      </c>
      <c r="AA57" s="120">
        <v>53482</v>
      </c>
      <c r="AB57" s="120">
        <v>56090</v>
      </c>
      <c r="AC57" s="120">
        <v>58698</v>
      </c>
      <c r="AD57" s="121">
        <v>61306</v>
      </c>
      <c r="AE57" s="119">
        <v>52150</v>
      </c>
      <c r="AF57" s="120">
        <v>68850</v>
      </c>
      <c r="AG57" s="120">
        <v>73022</v>
      </c>
      <c r="AH57" s="120">
        <v>77194</v>
      </c>
      <c r="AI57" s="120">
        <v>81366</v>
      </c>
      <c r="AJ57" s="120">
        <v>85538</v>
      </c>
      <c r="AK57" s="120">
        <v>89710</v>
      </c>
      <c r="AL57" s="120">
        <v>93882</v>
      </c>
      <c r="AM57" s="121">
        <v>98054</v>
      </c>
      <c r="AO57" s="119">
        <v>33550</v>
      </c>
      <c r="AP57" s="120">
        <v>44300</v>
      </c>
      <c r="AQ57" s="120">
        <v>46984</v>
      </c>
      <c r="AR57" s="120">
        <v>49668</v>
      </c>
      <c r="AS57" s="120">
        <v>52352</v>
      </c>
      <c r="AT57" s="120">
        <v>55036</v>
      </c>
      <c r="AU57" s="120">
        <v>57720</v>
      </c>
      <c r="AV57" s="120">
        <v>60404</v>
      </c>
      <c r="AW57" s="121">
        <v>63088</v>
      </c>
      <c r="AX57" s="119">
        <v>53700</v>
      </c>
      <c r="AY57" s="120">
        <v>70900</v>
      </c>
      <c r="AZ57" s="120">
        <v>75196</v>
      </c>
      <c r="BA57" s="120">
        <v>79492</v>
      </c>
      <c r="BB57" s="120">
        <v>83788</v>
      </c>
      <c r="BC57" s="120">
        <v>88084</v>
      </c>
      <c r="BD57" s="120">
        <v>92380</v>
      </c>
      <c r="BE57" s="120">
        <v>96676</v>
      </c>
      <c r="BF57" s="121">
        <v>100972</v>
      </c>
      <c r="BH57" s="119">
        <v>35550</v>
      </c>
      <c r="BI57" s="120">
        <v>46950</v>
      </c>
      <c r="BJ57" s="120">
        <v>49794</v>
      </c>
      <c r="BK57" s="120">
        <v>52638</v>
      </c>
      <c r="BL57" s="120">
        <v>55482</v>
      </c>
      <c r="BM57" s="120">
        <v>58326</v>
      </c>
      <c r="BN57" s="120">
        <v>61170</v>
      </c>
      <c r="BO57" s="120">
        <v>64014</v>
      </c>
      <c r="BP57" s="121">
        <v>66858</v>
      </c>
      <c r="BQ57" s="119">
        <v>56900</v>
      </c>
      <c r="BR57" s="120">
        <v>75150</v>
      </c>
      <c r="BS57" s="120">
        <v>79702</v>
      </c>
      <c r="BT57" s="120">
        <v>84254</v>
      </c>
      <c r="BU57" s="120">
        <v>88806</v>
      </c>
      <c r="BV57" s="120">
        <v>93358</v>
      </c>
      <c r="BW57" s="120">
        <v>97910</v>
      </c>
      <c r="BX57" s="120">
        <v>102462</v>
      </c>
      <c r="BY57" s="121">
        <v>107014</v>
      </c>
    </row>
    <row r="58" spans="1:77" x14ac:dyDescent="0.25">
      <c r="A58" s="85" t="s">
        <v>232</v>
      </c>
      <c r="C58">
        <v>31850</v>
      </c>
      <c r="D58">
        <v>42050</v>
      </c>
      <c r="E58">
        <v>44598</v>
      </c>
      <c r="F58">
        <v>47146</v>
      </c>
      <c r="G58">
        <v>49694</v>
      </c>
      <c r="H58">
        <v>52242</v>
      </c>
      <c r="I58">
        <v>54790</v>
      </c>
      <c r="J58">
        <v>57338</v>
      </c>
      <c r="K58">
        <v>59886</v>
      </c>
      <c r="L58">
        <v>50950</v>
      </c>
      <c r="M58">
        <v>67250</v>
      </c>
      <c r="N58">
        <v>71326</v>
      </c>
      <c r="O58">
        <v>75402</v>
      </c>
      <c r="P58">
        <v>79478</v>
      </c>
      <c r="Q58">
        <v>83554</v>
      </c>
      <c r="R58">
        <v>87630</v>
      </c>
      <c r="S58">
        <v>91706</v>
      </c>
      <c r="T58">
        <v>95782</v>
      </c>
      <c r="V58" s="119">
        <v>34550</v>
      </c>
      <c r="W58" s="120">
        <v>45650</v>
      </c>
      <c r="X58" s="120">
        <v>48414</v>
      </c>
      <c r="Y58" s="120">
        <v>51178</v>
      </c>
      <c r="Z58" s="120">
        <v>53942</v>
      </c>
      <c r="AA58" s="120">
        <v>56706</v>
      </c>
      <c r="AB58" s="120">
        <v>59470</v>
      </c>
      <c r="AC58" s="120">
        <v>62234</v>
      </c>
      <c r="AD58" s="121">
        <v>64998</v>
      </c>
      <c r="AE58" s="119">
        <v>55300</v>
      </c>
      <c r="AF58" s="120">
        <v>73000</v>
      </c>
      <c r="AG58" s="120">
        <v>77424</v>
      </c>
      <c r="AH58" s="120">
        <v>81848</v>
      </c>
      <c r="AI58" s="120">
        <v>86272</v>
      </c>
      <c r="AJ58" s="120">
        <v>90696</v>
      </c>
      <c r="AK58" s="120">
        <v>95120</v>
      </c>
      <c r="AL58" s="120">
        <v>99544</v>
      </c>
      <c r="AM58" s="121">
        <v>103968</v>
      </c>
      <c r="AO58" s="119">
        <v>36500</v>
      </c>
      <c r="AP58" s="120">
        <v>48200</v>
      </c>
      <c r="AQ58" s="120">
        <v>51120</v>
      </c>
      <c r="AR58" s="120">
        <v>54040</v>
      </c>
      <c r="AS58" s="120">
        <v>56960</v>
      </c>
      <c r="AT58" s="120">
        <v>59880</v>
      </c>
      <c r="AU58" s="120">
        <v>62800</v>
      </c>
      <c r="AV58" s="120">
        <v>65720</v>
      </c>
      <c r="AW58" s="121">
        <v>68640</v>
      </c>
      <c r="AX58" s="119">
        <v>58400</v>
      </c>
      <c r="AY58" s="120">
        <v>77100</v>
      </c>
      <c r="AZ58" s="120">
        <v>81772</v>
      </c>
      <c r="BA58" s="120">
        <v>86444</v>
      </c>
      <c r="BB58" s="120">
        <v>91116</v>
      </c>
      <c r="BC58" s="120">
        <v>95788</v>
      </c>
      <c r="BD58" s="120">
        <v>100460</v>
      </c>
      <c r="BE58" s="120">
        <v>105132</v>
      </c>
      <c r="BF58" s="121">
        <v>109804</v>
      </c>
      <c r="BH58" s="119">
        <v>36500</v>
      </c>
      <c r="BI58" s="120">
        <v>48200</v>
      </c>
      <c r="BJ58" s="120">
        <v>51120</v>
      </c>
      <c r="BK58" s="120">
        <v>54040</v>
      </c>
      <c r="BL58" s="120">
        <v>56960</v>
      </c>
      <c r="BM58" s="120">
        <v>59880</v>
      </c>
      <c r="BN58" s="120">
        <v>62800</v>
      </c>
      <c r="BO58" s="120">
        <v>65720</v>
      </c>
      <c r="BP58" s="121">
        <v>68640</v>
      </c>
      <c r="BQ58" s="119">
        <v>58400</v>
      </c>
      <c r="BR58" s="120">
        <v>77100</v>
      </c>
      <c r="BS58" s="120">
        <v>81772</v>
      </c>
      <c r="BT58" s="120">
        <v>86444</v>
      </c>
      <c r="BU58" s="120">
        <v>91116</v>
      </c>
      <c r="BV58" s="120">
        <v>95788</v>
      </c>
      <c r="BW58" s="120">
        <v>100460</v>
      </c>
      <c r="BX58" s="120">
        <v>105132</v>
      </c>
      <c r="BY58" s="121">
        <v>109804</v>
      </c>
    </row>
    <row r="59" spans="1:77" x14ac:dyDescent="0.25">
      <c r="A59" s="85" t="s">
        <v>233</v>
      </c>
      <c r="C59">
        <v>31700</v>
      </c>
      <c r="D59">
        <v>41850</v>
      </c>
      <c r="E59">
        <v>44386</v>
      </c>
      <c r="F59">
        <v>46922</v>
      </c>
      <c r="G59">
        <v>49458</v>
      </c>
      <c r="H59">
        <v>51994</v>
      </c>
      <c r="I59">
        <v>54530</v>
      </c>
      <c r="J59">
        <v>57066</v>
      </c>
      <c r="K59">
        <v>59602</v>
      </c>
      <c r="L59">
        <v>50700</v>
      </c>
      <c r="M59">
        <v>66900</v>
      </c>
      <c r="N59">
        <v>70956</v>
      </c>
      <c r="O59">
        <v>75012</v>
      </c>
      <c r="P59">
        <v>79068</v>
      </c>
      <c r="Q59">
        <v>83124</v>
      </c>
      <c r="R59">
        <v>87180</v>
      </c>
      <c r="S59">
        <v>91236</v>
      </c>
      <c r="T59">
        <v>95292</v>
      </c>
      <c r="V59" s="119">
        <v>32600</v>
      </c>
      <c r="W59" s="120">
        <v>43050</v>
      </c>
      <c r="X59" s="120">
        <v>45658</v>
      </c>
      <c r="Y59" s="120">
        <v>48266</v>
      </c>
      <c r="Z59" s="120">
        <v>50874</v>
      </c>
      <c r="AA59" s="120">
        <v>53482</v>
      </c>
      <c r="AB59" s="120">
        <v>56090</v>
      </c>
      <c r="AC59" s="120">
        <v>58698</v>
      </c>
      <c r="AD59" s="121">
        <v>61306</v>
      </c>
      <c r="AE59" s="119">
        <v>52150</v>
      </c>
      <c r="AF59" s="120">
        <v>68850</v>
      </c>
      <c r="AG59" s="120">
        <v>73022</v>
      </c>
      <c r="AH59" s="120">
        <v>77194</v>
      </c>
      <c r="AI59" s="120">
        <v>81366</v>
      </c>
      <c r="AJ59" s="120">
        <v>85538</v>
      </c>
      <c r="AK59" s="120">
        <v>89710</v>
      </c>
      <c r="AL59" s="120">
        <v>93882</v>
      </c>
      <c r="AM59" s="121">
        <v>98054</v>
      </c>
      <c r="AO59" s="119">
        <v>33550</v>
      </c>
      <c r="AP59" s="120">
        <v>44300</v>
      </c>
      <c r="AQ59" s="120">
        <v>46984</v>
      </c>
      <c r="AR59" s="120">
        <v>49668</v>
      </c>
      <c r="AS59" s="120">
        <v>52352</v>
      </c>
      <c r="AT59" s="120">
        <v>55036</v>
      </c>
      <c r="AU59" s="120">
        <v>57720</v>
      </c>
      <c r="AV59" s="120">
        <v>60404</v>
      </c>
      <c r="AW59" s="121">
        <v>63088</v>
      </c>
      <c r="AX59" s="119">
        <v>53700</v>
      </c>
      <c r="AY59" s="120">
        <v>70900</v>
      </c>
      <c r="AZ59" s="120">
        <v>75196</v>
      </c>
      <c r="BA59" s="120">
        <v>79492</v>
      </c>
      <c r="BB59" s="120">
        <v>83788</v>
      </c>
      <c r="BC59" s="120">
        <v>88084</v>
      </c>
      <c r="BD59" s="120">
        <v>92380</v>
      </c>
      <c r="BE59" s="120">
        <v>96676</v>
      </c>
      <c r="BF59" s="121">
        <v>100972</v>
      </c>
      <c r="BH59" s="119">
        <v>35550</v>
      </c>
      <c r="BI59" s="120">
        <v>46950</v>
      </c>
      <c r="BJ59" s="120">
        <v>49794</v>
      </c>
      <c r="BK59" s="120">
        <v>52638</v>
      </c>
      <c r="BL59" s="120">
        <v>55482</v>
      </c>
      <c r="BM59" s="120">
        <v>58326</v>
      </c>
      <c r="BN59" s="120">
        <v>61170</v>
      </c>
      <c r="BO59" s="120">
        <v>64014</v>
      </c>
      <c r="BP59" s="121">
        <v>66858</v>
      </c>
      <c r="BQ59" s="119">
        <v>56900</v>
      </c>
      <c r="BR59" s="120">
        <v>75150</v>
      </c>
      <c r="BS59" s="120">
        <v>79702</v>
      </c>
      <c r="BT59" s="120">
        <v>84254</v>
      </c>
      <c r="BU59" s="120">
        <v>88806</v>
      </c>
      <c r="BV59" s="120">
        <v>93358</v>
      </c>
      <c r="BW59" s="120">
        <v>97910</v>
      </c>
      <c r="BX59" s="120">
        <v>102462</v>
      </c>
      <c r="BY59" s="121">
        <v>107014</v>
      </c>
    </row>
    <row r="60" spans="1:77" x14ac:dyDescent="0.25">
      <c r="A60" s="85" t="s">
        <v>234</v>
      </c>
      <c r="C60">
        <v>31700</v>
      </c>
      <c r="D60">
        <v>41850</v>
      </c>
      <c r="E60">
        <v>44386</v>
      </c>
      <c r="F60">
        <v>46922</v>
      </c>
      <c r="G60">
        <v>49458</v>
      </c>
      <c r="H60">
        <v>51994</v>
      </c>
      <c r="I60">
        <v>54530</v>
      </c>
      <c r="J60">
        <v>57066</v>
      </c>
      <c r="K60">
        <v>59602</v>
      </c>
      <c r="L60">
        <v>50700</v>
      </c>
      <c r="M60">
        <v>66900</v>
      </c>
      <c r="N60">
        <v>70956</v>
      </c>
      <c r="O60">
        <v>75012</v>
      </c>
      <c r="P60">
        <v>79068</v>
      </c>
      <c r="Q60">
        <v>83124</v>
      </c>
      <c r="R60">
        <v>87180</v>
      </c>
      <c r="S60">
        <v>91236</v>
      </c>
      <c r="T60">
        <v>95292</v>
      </c>
      <c r="V60" s="119">
        <v>32600</v>
      </c>
      <c r="W60" s="120">
        <v>43050</v>
      </c>
      <c r="X60" s="120">
        <v>45658</v>
      </c>
      <c r="Y60" s="120">
        <v>48266</v>
      </c>
      <c r="Z60" s="120">
        <v>50874</v>
      </c>
      <c r="AA60" s="120">
        <v>53482</v>
      </c>
      <c r="AB60" s="120">
        <v>56090</v>
      </c>
      <c r="AC60" s="120">
        <v>58698</v>
      </c>
      <c r="AD60" s="121">
        <v>61306</v>
      </c>
      <c r="AE60" s="119">
        <v>52150</v>
      </c>
      <c r="AF60" s="120">
        <v>68850</v>
      </c>
      <c r="AG60" s="120">
        <v>73022</v>
      </c>
      <c r="AH60" s="120">
        <v>77194</v>
      </c>
      <c r="AI60" s="120">
        <v>81366</v>
      </c>
      <c r="AJ60" s="120">
        <v>85538</v>
      </c>
      <c r="AK60" s="120">
        <v>89710</v>
      </c>
      <c r="AL60" s="120">
        <v>93882</v>
      </c>
      <c r="AM60" s="121">
        <v>98054</v>
      </c>
      <c r="AO60" s="119">
        <v>33550</v>
      </c>
      <c r="AP60" s="120">
        <v>44300</v>
      </c>
      <c r="AQ60" s="120">
        <v>46984</v>
      </c>
      <c r="AR60" s="120">
        <v>49668</v>
      </c>
      <c r="AS60" s="120">
        <v>52352</v>
      </c>
      <c r="AT60" s="120">
        <v>55036</v>
      </c>
      <c r="AU60" s="120">
        <v>57720</v>
      </c>
      <c r="AV60" s="120">
        <v>60404</v>
      </c>
      <c r="AW60" s="121">
        <v>63088</v>
      </c>
      <c r="AX60" s="119">
        <v>53700</v>
      </c>
      <c r="AY60" s="120">
        <v>70900</v>
      </c>
      <c r="AZ60" s="120">
        <v>75196</v>
      </c>
      <c r="BA60" s="120">
        <v>79492</v>
      </c>
      <c r="BB60" s="120">
        <v>83788</v>
      </c>
      <c r="BC60" s="120">
        <v>88084</v>
      </c>
      <c r="BD60" s="120">
        <v>92380</v>
      </c>
      <c r="BE60" s="120">
        <v>96676</v>
      </c>
      <c r="BF60" s="121">
        <v>100972</v>
      </c>
      <c r="BH60" s="119">
        <v>35550</v>
      </c>
      <c r="BI60" s="120">
        <v>46950</v>
      </c>
      <c r="BJ60" s="120">
        <v>49794</v>
      </c>
      <c r="BK60" s="120">
        <v>52638</v>
      </c>
      <c r="BL60" s="120">
        <v>55482</v>
      </c>
      <c r="BM60" s="120">
        <v>58326</v>
      </c>
      <c r="BN60" s="120">
        <v>61170</v>
      </c>
      <c r="BO60" s="120">
        <v>64014</v>
      </c>
      <c r="BP60" s="121">
        <v>66858</v>
      </c>
      <c r="BQ60" s="119">
        <v>56900</v>
      </c>
      <c r="BR60" s="120">
        <v>75150</v>
      </c>
      <c r="BS60" s="120">
        <v>79702</v>
      </c>
      <c r="BT60" s="120">
        <v>84254</v>
      </c>
      <c r="BU60" s="120">
        <v>88806</v>
      </c>
      <c r="BV60" s="120">
        <v>93358</v>
      </c>
      <c r="BW60" s="120">
        <v>97910</v>
      </c>
      <c r="BX60" s="120">
        <v>102462</v>
      </c>
      <c r="BY60" s="121">
        <v>107014</v>
      </c>
    </row>
    <row r="61" spans="1:77" x14ac:dyDescent="0.25">
      <c r="A61" s="85" t="s">
        <v>235</v>
      </c>
      <c r="C61">
        <v>32000</v>
      </c>
      <c r="D61">
        <v>42250</v>
      </c>
      <c r="E61">
        <v>44810</v>
      </c>
      <c r="F61">
        <v>47370</v>
      </c>
      <c r="G61">
        <v>49930</v>
      </c>
      <c r="H61">
        <v>52490</v>
      </c>
      <c r="I61">
        <v>55050</v>
      </c>
      <c r="J61">
        <v>57610</v>
      </c>
      <c r="K61">
        <v>60170</v>
      </c>
      <c r="L61">
        <v>51200</v>
      </c>
      <c r="M61">
        <v>67600</v>
      </c>
      <c r="N61">
        <v>71696</v>
      </c>
      <c r="O61">
        <v>75792</v>
      </c>
      <c r="P61">
        <v>79888</v>
      </c>
      <c r="Q61">
        <v>83984</v>
      </c>
      <c r="R61">
        <v>88080</v>
      </c>
      <c r="S61">
        <v>92176</v>
      </c>
      <c r="T61">
        <v>96272</v>
      </c>
      <c r="V61" s="119">
        <v>34050</v>
      </c>
      <c r="W61" s="120">
        <v>44950</v>
      </c>
      <c r="X61" s="120">
        <v>47674</v>
      </c>
      <c r="Y61" s="120">
        <v>50398</v>
      </c>
      <c r="Z61" s="120">
        <v>53122</v>
      </c>
      <c r="AA61" s="120">
        <v>55846</v>
      </c>
      <c r="AB61" s="120">
        <v>58570</v>
      </c>
      <c r="AC61" s="120">
        <v>61294</v>
      </c>
      <c r="AD61" s="121">
        <v>64018</v>
      </c>
      <c r="AE61" s="119">
        <v>54500</v>
      </c>
      <c r="AF61" s="120">
        <v>71950</v>
      </c>
      <c r="AG61" s="120">
        <v>76310</v>
      </c>
      <c r="AH61" s="120">
        <v>80670</v>
      </c>
      <c r="AI61" s="120">
        <v>85030</v>
      </c>
      <c r="AJ61" s="120">
        <v>89390</v>
      </c>
      <c r="AK61" s="120">
        <v>93750</v>
      </c>
      <c r="AL61" s="120">
        <v>98110</v>
      </c>
      <c r="AM61" s="121">
        <v>102470</v>
      </c>
      <c r="AO61" s="119">
        <v>37150</v>
      </c>
      <c r="AP61" s="120">
        <v>49050</v>
      </c>
      <c r="AQ61" s="120">
        <v>52022</v>
      </c>
      <c r="AR61" s="120">
        <v>54994</v>
      </c>
      <c r="AS61" s="120">
        <v>57966</v>
      </c>
      <c r="AT61" s="120">
        <v>60938</v>
      </c>
      <c r="AU61" s="120">
        <v>63910</v>
      </c>
      <c r="AV61" s="120">
        <v>66882</v>
      </c>
      <c r="AW61" s="121">
        <v>69854</v>
      </c>
      <c r="AX61" s="119">
        <v>59450</v>
      </c>
      <c r="AY61" s="120">
        <v>78500</v>
      </c>
      <c r="AZ61" s="120">
        <v>83256</v>
      </c>
      <c r="BA61" s="120">
        <v>88012</v>
      </c>
      <c r="BB61" s="120">
        <v>92768</v>
      </c>
      <c r="BC61" s="120">
        <v>97524</v>
      </c>
      <c r="BD61" s="120">
        <v>102280</v>
      </c>
      <c r="BE61" s="120">
        <v>107036</v>
      </c>
      <c r="BF61" s="121">
        <v>111792</v>
      </c>
      <c r="BH61" s="119">
        <v>37550</v>
      </c>
      <c r="BI61" s="120">
        <v>49600</v>
      </c>
      <c r="BJ61" s="120">
        <v>52604</v>
      </c>
      <c r="BK61" s="120">
        <v>55608</v>
      </c>
      <c r="BL61" s="120">
        <v>58612</v>
      </c>
      <c r="BM61" s="120">
        <v>61616</v>
      </c>
      <c r="BN61" s="120">
        <v>64620</v>
      </c>
      <c r="BO61" s="120">
        <v>67624</v>
      </c>
      <c r="BP61" s="121">
        <v>70628</v>
      </c>
      <c r="BQ61" s="119">
        <v>60100</v>
      </c>
      <c r="BR61" s="120">
        <v>79350</v>
      </c>
      <c r="BS61" s="120">
        <v>84158</v>
      </c>
      <c r="BT61" s="120">
        <v>88966</v>
      </c>
      <c r="BU61" s="120">
        <v>93774</v>
      </c>
      <c r="BV61" s="120">
        <v>98582</v>
      </c>
      <c r="BW61" s="120">
        <v>103390</v>
      </c>
      <c r="BX61" s="120">
        <v>108198</v>
      </c>
      <c r="BY61" s="121">
        <v>113006</v>
      </c>
    </row>
    <row r="62" spans="1:77" x14ac:dyDescent="0.25">
      <c r="A62" s="85" t="s">
        <v>236</v>
      </c>
      <c r="C62">
        <v>32000</v>
      </c>
      <c r="D62">
        <v>42250</v>
      </c>
      <c r="E62">
        <v>44810</v>
      </c>
      <c r="F62">
        <v>47370</v>
      </c>
      <c r="G62">
        <v>49930</v>
      </c>
      <c r="H62">
        <v>52490</v>
      </c>
      <c r="I62">
        <v>55050</v>
      </c>
      <c r="J62">
        <v>57610</v>
      </c>
      <c r="K62">
        <v>60170</v>
      </c>
      <c r="L62">
        <v>51200</v>
      </c>
      <c r="M62">
        <v>67600</v>
      </c>
      <c r="N62">
        <v>71696</v>
      </c>
      <c r="O62">
        <v>75792</v>
      </c>
      <c r="P62">
        <v>79888</v>
      </c>
      <c r="Q62">
        <v>83984</v>
      </c>
      <c r="R62">
        <v>88080</v>
      </c>
      <c r="S62">
        <v>92176</v>
      </c>
      <c r="T62">
        <v>96272</v>
      </c>
      <c r="V62" s="119">
        <v>35200</v>
      </c>
      <c r="W62" s="120">
        <v>46450</v>
      </c>
      <c r="X62" s="120">
        <v>49266</v>
      </c>
      <c r="Y62" s="120">
        <v>52082</v>
      </c>
      <c r="Z62" s="120">
        <v>54898</v>
      </c>
      <c r="AA62" s="120">
        <v>57714</v>
      </c>
      <c r="AB62" s="120">
        <v>60530</v>
      </c>
      <c r="AC62" s="120">
        <v>63346</v>
      </c>
      <c r="AD62" s="121">
        <v>66162</v>
      </c>
      <c r="AE62" s="119">
        <v>56300</v>
      </c>
      <c r="AF62" s="120">
        <v>74350</v>
      </c>
      <c r="AG62" s="120">
        <v>78854</v>
      </c>
      <c r="AH62" s="120">
        <v>83358</v>
      </c>
      <c r="AI62" s="120">
        <v>87862</v>
      </c>
      <c r="AJ62" s="120">
        <v>92366</v>
      </c>
      <c r="AK62" s="120">
        <v>96870</v>
      </c>
      <c r="AL62" s="120">
        <v>101374</v>
      </c>
      <c r="AM62" s="121">
        <v>105878</v>
      </c>
      <c r="AO62" s="119">
        <v>38400</v>
      </c>
      <c r="AP62" s="120">
        <v>50700</v>
      </c>
      <c r="AQ62" s="120">
        <v>53772</v>
      </c>
      <c r="AR62" s="120">
        <v>56844</v>
      </c>
      <c r="AS62" s="120">
        <v>59916</v>
      </c>
      <c r="AT62" s="120">
        <v>62988</v>
      </c>
      <c r="AU62" s="120">
        <v>66060</v>
      </c>
      <c r="AV62" s="120">
        <v>69132</v>
      </c>
      <c r="AW62" s="121">
        <v>72204</v>
      </c>
      <c r="AX62" s="119">
        <v>61450</v>
      </c>
      <c r="AY62" s="120">
        <v>81150</v>
      </c>
      <c r="AZ62" s="120">
        <v>86066</v>
      </c>
      <c r="BA62" s="120">
        <v>90982</v>
      </c>
      <c r="BB62" s="120">
        <v>95898</v>
      </c>
      <c r="BC62" s="120">
        <v>100814</v>
      </c>
      <c r="BD62" s="120">
        <v>105730</v>
      </c>
      <c r="BE62" s="120">
        <v>110646</v>
      </c>
      <c r="BF62" s="121">
        <v>115562</v>
      </c>
      <c r="BH62" s="119">
        <v>42200</v>
      </c>
      <c r="BI62" s="120">
        <v>55750</v>
      </c>
      <c r="BJ62" s="120">
        <v>59126</v>
      </c>
      <c r="BK62" s="120">
        <v>62502</v>
      </c>
      <c r="BL62" s="120">
        <v>65878</v>
      </c>
      <c r="BM62" s="120">
        <v>69254</v>
      </c>
      <c r="BN62" s="120">
        <v>72630</v>
      </c>
      <c r="BO62" s="120">
        <v>76006</v>
      </c>
      <c r="BP62" s="121">
        <v>79382</v>
      </c>
      <c r="BQ62" s="119">
        <v>67500</v>
      </c>
      <c r="BR62" s="120">
        <v>89100</v>
      </c>
      <c r="BS62" s="120">
        <v>94500</v>
      </c>
      <c r="BT62" s="120">
        <v>99900</v>
      </c>
      <c r="BU62" s="120">
        <v>105300</v>
      </c>
      <c r="BV62" s="120">
        <v>110700</v>
      </c>
      <c r="BW62" s="120">
        <v>116100</v>
      </c>
      <c r="BX62" s="120">
        <v>121500</v>
      </c>
      <c r="BY62" s="121">
        <v>126900</v>
      </c>
    </row>
    <row r="63" spans="1:77" x14ac:dyDescent="0.25">
      <c r="A63" s="85" t="s">
        <v>237</v>
      </c>
      <c r="C63">
        <v>41500</v>
      </c>
      <c r="D63">
        <v>54800</v>
      </c>
      <c r="E63">
        <v>58120</v>
      </c>
      <c r="F63">
        <v>61440</v>
      </c>
      <c r="G63">
        <v>64760</v>
      </c>
      <c r="H63">
        <v>68080</v>
      </c>
      <c r="I63">
        <v>71400</v>
      </c>
      <c r="J63">
        <v>74720</v>
      </c>
      <c r="K63">
        <v>78040</v>
      </c>
      <c r="L63">
        <v>66400</v>
      </c>
      <c r="M63">
        <v>87650</v>
      </c>
      <c r="N63">
        <v>92962</v>
      </c>
      <c r="O63">
        <v>98274</v>
      </c>
      <c r="P63">
        <v>103586</v>
      </c>
      <c r="Q63">
        <v>108898</v>
      </c>
      <c r="R63">
        <v>114210</v>
      </c>
      <c r="S63">
        <v>119522</v>
      </c>
      <c r="T63">
        <v>124834</v>
      </c>
      <c r="V63" s="119">
        <v>43250</v>
      </c>
      <c r="W63" s="120">
        <v>57100</v>
      </c>
      <c r="X63" s="120">
        <v>60560</v>
      </c>
      <c r="Y63" s="120">
        <v>64020</v>
      </c>
      <c r="Z63" s="120">
        <v>67480</v>
      </c>
      <c r="AA63" s="120">
        <v>70940</v>
      </c>
      <c r="AB63" s="120">
        <v>74400</v>
      </c>
      <c r="AC63" s="120">
        <v>77860</v>
      </c>
      <c r="AD63" s="121">
        <v>81320</v>
      </c>
      <c r="AE63" s="119">
        <v>69200</v>
      </c>
      <c r="AF63" s="120">
        <v>91350</v>
      </c>
      <c r="AG63" s="120">
        <v>96886</v>
      </c>
      <c r="AH63" s="120">
        <v>102422</v>
      </c>
      <c r="AI63" s="120">
        <v>107958</v>
      </c>
      <c r="AJ63" s="120">
        <v>113494</v>
      </c>
      <c r="AK63" s="120">
        <v>119030</v>
      </c>
      <c r="AL63" s="120">
        <v>124566</v>
      </c>
      <c r="AM63" s="121">
        <v>130102</v>
      </c>
      <c r="AO63" s="119">
        <v>46350</v>
      </c>
      <c r="AP63" s="120">
        <v>61200</v>
      </c>
      <c r="AQ63" s="120">
        <v>64908</v>
      </c>
      <c r="AR63" s="120">
        <v>68616</v>
      </c>
      <c r="AS63" s="120">
        <v>72324</v>
      </c>
      <c r="AT63" s="120">
        <v>76032</v>
      </c>
      <c r="AU63" s="120">
        <v>79740</v>
      </c>
      <c r="AV63" s="120">
        <v>83448</v>
      </c>
      <c r="AW63" s="121">
        <v>87156</v>
      </c>
      <c r="AX63" s="119">
        <v>74150</v>
      </c>
      <c r="AY63" s="120">
        <v>97900</v>
      </c>
      <c r="AZ63" s="120">
        <v>103832</v>
      </c>
      <c r="BA63" s="120">
        <v>109764</v>
      </c>
      <c r="BB63" s="120">
        <v>115696</v>
      </c>
      <c r="BC63" s="120">
        <v>121628</v>
      </c>
      <c r="BD63" s="120">
        <v>127560</v>
      </c>
      <c r="BE63" s="120">
        <v>133492</v>
      </c>
      <c r="BF63" s="121">
        <v>139424</v>
      </c>
      <c r="BH63" s="119">
        <v>46850</v>
      </c>
      <c r="BI63" s="120">
        <v>61850</v>
      </c>
      <c r="BJ63" s="120">
        <v>65598</v>
      </c>
      <c r="BK63" s="120">
        <v>69346</v>
      </c>
      <c r="BL63" s="120">
        <v>73094</v>
      </c>
      <c r="BM63" s="120">
        <v>76842</v>
      </c>
      <c r="BN63" s="120">
        <v>80590</v>
      </c>
      <c r="BO63" s="120">
        <v>84338</v>
      </c>
      <c r="BP63" s="121">
        <v>88086</v>
      </c>
      <c r="BQ63" s="119">
        <v>74950</v>
      </c>
      <c r="BR63" s="120">
        <v>98950</v>
      </c>
      <c r="BS63" s="120">
        <v>104946</v>
      </c>
      <c r="BT63" s="120">
        <v>110942</v>
      </c>
      <c r="BU63" s="120">
        <v>116938</v>
      </c>
      <c r="BV63" s="120">
        <v>122934</v>
      </c>
      <c r="BW63" s="120">
        <v>128930</v>
      </c>
      <c r="BX63" s="120">
        <v>134926</v>
      </c>
      <c r="BY63" s="121">
        <v>140922</v>
      </c>
    </row>
    <row r="64" spans="1:77" x14ac:dyDescent="0.25">
      <c r="A64" s="85" t="s">
        <v>238</v>
      </c>
      <c r="C64">
        <v>31700</v>
      </c>
      <c r="D64">
        <v>41850</v>
      </c>
      <c r="E64">
        <v>44386</v>
      </c>
      <c r="F64">
        <v>46922</v>
      </c>
      <c r="G64">
        <v>49458</v>
      </c>
      <c r="H64">
        <v>51994</v>
      </c>
      <c r="I64">
        <v>54530</v>
      </c>
      <c r="J64">
        <v>57066</v>
      </c>
      <c r="K64">
        <v>59602</v>
      </c>
      <c r="L64">
        <v>50700</v>
      </c>
      <c r="M64">
        <v>66900</v>
      </c>
      <c r="N64">
        <v>70956</v>
      </c>
      <c r="O64">
        <v>75012</v>
      </c>
      <c r="P64">
        <v>79068</v>
      </c>
      <c r="Q64">
        <v>83124</v>
      </c>
      <c r="R64">
        <v>87180</v>
      </c>
      <c r="S64">
        <v>91236</v>
      </c>
      <c r="T64">
        <v>95292</v>
      </c>
      <c r="V64" s="119">
        <v>32600</v>
      </c>
      <c r="W64" s="120">
        <v>43050</v>
      </c>
      <c r="X64" s="120">
        <v>45658</v>
      </c>
      <c r="Y64" s="120">
        <v>48266</v>
      </c>
      <c r="Z64" s="120">
        <v>50874</v>
      </c>
      <c r="AA64" s="120">
        <v>53482</v>
      </c>
      <c r="AB64" s="120">
        <v>56090</v>
      </c>
      <c r="AC64" s="120">
        <v>58698</v>
      </c>
      <c r="AD64" s="121">
        <v>61306</v>
      </c>
      <c r="AE64" s="119">
        <v>52150</v>
      </c>
      <c r="AF64" s="120">
        <v>68850</v>
      </c>
      <c r="AG64" s="120">
        <v>73022</v>
      </c>
      <c r="AH64" s="120">
        <v>77194</v>
      </c>
      <c r="AI64" s="120">
        <v>81366</v>
      </c>
      <c r="AJ64" s="120">
        <v>85538</v>
      </c>
      <c r="AK64" s="120">
        <v>89710</v>
      </c>
      <c r="AL64" s="120">
        <v>93882</v>
      </c>
      <c r="AM64" s="121">
        <v>98054</v>
      </c>
      <c r="AO64" s="119">
        <v>35050</v>
      </c>
      <c r="AP64" s="120">
        <v>46300</v>
      </c>
      <c r="AQ64" s="120">
        <v>49104</v>
      </c>
      <c r="AR64" s="120">
        <v>51908</v>
      </c>
      <c r="AS64" s="120">
        <v>54712</v>
      </c>
      <c r="AT64" s="120">
        <v>57516</v>
      </c>
      <c r="AU64" s="120">
        <v>60320</v>
      </c>
      <c r="AV64" s="120">
        <v>63124</v>
      </c>
      <c r="AW64" s="121">
        <v>65928</v>
      </c>
      <c r="AX64" s="119">
        <v>56100</v>
      </c>
      <c r="AY64" s="120">
        <v>74100</v>
      </c>
      <c r="AZ64" s="120">
        <v>78588</v>
      </c>
      <c r="BA64" s="120">
        <v>83076</v>
      </c>
      <c r="BB64" s="120">
        <v>87564</v>
      </c>
      <c r="BC64" s="120">
        <v>92052</v>
      </c>
      <c r="BD64" s="120">
        <v>96540</v>
      </c>
      <c r="BE64" s="120">
        <v>101028</v>
      </c>
      <c r="BF64" s="121">
        <v>105516</v>
      </c>
      <c r="BH64" s="119">
        <v>35550</v>
      </c>
      <c r="BI64" s="120">
        <v>46950</v>
      </c>
      <c r="BJ64" s="120">
        <v>49794</v>
      </c>
      <c r="BK64" s="120">
        <v>52638</v>
      </c>
      <c r="BL64" s="120">
        <v>55482</v>
      </c>
      <c r="BM64" s="120">
        <v>58326</v>
      </c>
      <c r="BN64" s="120">
        <v>61170</v>
      </c>
      <c r="BO64" s="120">
        <v>64014</v>
      </c>
      <c r="BP64" s="121">
        <v>66858</v>
      </c>
      <c r="BQ64" s="119">
        <v>56900</v>
      </c>
      <c r="BR64" s="120">
        <v>75150</v>
      </c>
      <c r="BS64" s="120">
        <v>79702</v>
      </c>
      <c r="BT64" s="120">
        <v>84254</v>
      </c>
      <c r="BU64" s="120">
        <v>88806</v>
      </c>
      <c r="BV64" s="120">
        <v>93358</v>
      </c>
      <c r="BW64" s="120">
        <v>97910</v>
      </c>
      <c r="BX64" s="120">
        <v>102462</v>
      </c>
      <c r="BY64" s="121">
        <v>107014</v>
      </c>
    </row>
    <row r="65" spans="1:77" x14ac:dyDescent="0.25">
      <c r="A65" s="85" t="s">
        <v>239</v>
      </c>
      <c r="C65">
        <v>31700</v>
      </c>
      <c r="D65">
        <v>41850</v>
      </c>
      <c r="E65">
        <v>44386</v>
      </c>
      <c r="F65">
        <v>46922</v>
      </c>
      <c r="G65">
        <v>49458</v>
      </c>
      <c r="H65">
        <v>51994</v>
      </c>
      <c r="I65">
        <v>54530</v>
      </c>
      <c r="J65">
        <v>57066</v>
      </c>
      <c r="K65">
        <v>59602</v>
      </c>
      <c r="L65">
        <v>50700</v>
      </c>
      <c r="M65">
        <v>66900</v>
      </c>
      <c r="N65">
        <v>70956</v>
      </c>
      <c r="O65">
        <v>75012</v>
      </c>
      <c r="P65">
        <v>79068</v>
      </c>
      <c r="Q65">
        <v>83124</v>
      </c>
      <c r="R65">
        <v>87180</v>
      </c>
      <c r="S65">
        <v>91236</v>
      </c>
      <c r="T65">
        <v>95292</v>
      </c>
      <c r="V65" s="119">
        <v>32600</v>
      </c>
      <c r="W65" s="120">
        <v>43050</v>
      </c>
      <c r="X65" s="120">
        <v>45658</v>
      </c>
      <c r="Y65" s="120">
        <v>48266</v>
      </c>
      <c r="Z65" s="120">
        <v>50874</v>
      </c>
      <c r="AA65" s="120">
        <v>53482</v>
      </c>
      <c r="AB65" s="120">
        <v>56090</v>
      </c>
      <c r="AC65" s="120">
        <v>58698</v>
      </c>
      <c r="AD65" s="121">
        <v>61306</v>
      </c>
      <c r="AE65" s="119">
        <v>52150</v>
      </c>
      <c r="AF65" s="120">
        <v>68850</v>
      </c>
      <c r="AG65" s="120">
        <v>73022</v>
      </c>
      <c r="AH65" s="120">
        <v>77194</v>
      </c>
      <c r="AI65" s="120">
        <v>81366</v>
      </c>
      <c r="AJ65" s="120">
        <v>85538</v>
      </c>
      <c r="AK65" s="120">
        <v>89710</v>
      </c>
      <c r="AL65" s="120">
        <v>93882</v>
      </c>
      <c r="AM65" s="121">
        <v>98054</v>
      </c>
      <c r="AO65" s="119">
        <v>33550</v>
      </c>
      <c r="AP65" s="120">
        <v>44300</v>
      </c>
      <c r="AQ65" s="120">
        <v>46984</v>
      </c>
      <c r="AR65" s="120">
        <v>49668</v>
      </c>
      <c r="AS65" s="120">
        <v>52352</v>
      </c>
      <c r="AT65" s="120">
        <v>55036</v>
      </c>
      <c r="AU65" s="120">
        <v>57720</v>
      </c>
      <c r="AV65" s="120">
        <v>60404</v>
      </c>
      <c r="AW65" s="121">
        <v>63088</v>
      </c>
      <c r="AX65" s="119">
        <v>53700</v>
      </c>
      <c r="AY65" s="120">
        <v>70900</v>
      </c>
      <c r="AZ65" s="120">
        <v>75196</v>
      </c>
      <c r="BA65" s="120">
        <v>79492</v>
      </c>
      <c r="BB65" s="120">
        <v>83788</v>
      </c>
      <c r="BC65" s="120">
        <v>88084</v>
      </c>
      <c r="BD65" s="120">
        <v>92380</v>
      </c>
      <c r="BE65" s="120">
        <v>96676</v>
      </c>
      <c r="BF65" s="121">
        <v>100972</v>
      </c>
      <c r="BH65" s="119">
        <v>35550</v>
      </c>
      <c r="BI65" s="120">
        <v>46950</v>
      </c>
      <c r="BJ65" s="120">
        <v>49794</v>
      </c>
      <c r="BK65" s="120">
        <v>52638</v>
      </c>
      <c r="BL65" s="120">
        <v>55482</v>
      </c>
      <c r="BM65" s="120">
        <v>58326</v>
      </c>
      <c r="BN65" s="120">
        <v>61170</v>
      </c>
      <c r="BO65" s="120">
        <v>64014</v>
      </c>
      <c r="BP65" s="121">
        <v>66858</v>
      </c>
      <c r="BQ65" s="119">
        <v>56900</v>
      </c>
      <c r="BR65" s="120">
        <v>75150</v>
      </c>
      <c r="BS65" s="120">
        <v>79702</v>
      </c>
      <c r="BT65" s="120">
        <v>84254</v>
      </c>
      <c r="BU65" s="120">
        <v>88806</v>
      </c>
      <c r="BV65" s="120">
        <v>93358</v>
      </c>
      <c r="BW65" s="120">
        <v>97910</v>
      </c>
      <c r="BX65" s="120">
        <v>102462</v>
      </c>
      <c r="BY65" s="121">
        <v>107014</v>
      </c>
    </row>
    <row r="66" spans="1:77" x14ac:dyDescent="0.25">
      <c r="A66" s="85" t="s">
        <v>240</v>
      </c>
      <c r="C66">
        <v>41500</v>
      </c>
      <c r="D66">
        <v>54800</v>
      </c>
      <c r="E66">
        <v>58120</v>
      </c>
      <c r="F66">
        <v>61440</v>
      </c>
      <c r="G66">
        <v>64760</v>
      </c>
      <c r="H66">
        <v>68080</v>
      </c>
      <c r="I66">
        <v>71400</v>
      </c>
      <c r="J66">
        <v>74720</v>
      </c>
      <c r="K66">
        <v>78040</v>
      </c>
      <c r="L66">
        <v>66400</v>
      </c>
      <c r="M66">
        <v>87650</v>
      </c>
      <c r="N66">
        <v>92962</v>
      </c>
      <c r="O66">
        <v>98274</v>
      </c>
      <c r="P66">
        <v>103586</v>
      </c>
      <c r="Q66">
        <v>108898</v>
      </c>
      <c r="R66">
        <v>114210</v>
      </c>
      <c r="S66">
        <v>119522</v>
      </c>
      <c r="T66">
        <v>124834</v>
      </c>
      <c r="V66" s="119">
        <v>43250</v>
      </c>
      <c r="W66" s="120">
        <v>57100</v>
      </c>
      <c r="X66" s="120">
        <v>60560</v>
      </c>
      <c r="Y66" s="120">
        <v>64020</v>
      </c>
      <c r="Z66" s="120">
        <v>67480</v>
      </c>
      <c r="AA66" s="120">
        <v>70940</v>
      </c>
      <c r="AB66" s="120">
        <v>74400</v>
      </c>
      <c r="AC66" s="120">
        <v>77860</v>
      </c>
      <c r="AD66" s="121">
        <v>81320</v>
      </c>
      <c r="AE66" s="119">
        <v>69200</v>
      </c>
      <c r="AF66" s="120">
        <v>91350</v>
      </c>
      <c r="AG66" s="120">
        <v>96886</v>
      </c>
      <c r="AH66" s="120">
        <v>102422</v>
      </c>
      <c r="AI66" s="120">
        <v>107958</v>
      </c>
      <c r="AJ66" s="120">
        <v>113494</v>
      </c>
      <c r="AK66" s="120">
        <v>119030</v>
      </c>
      <c r="AL66" s="120">
        <v>124566</v>
      </c>
      <c r="AM66" s="121">
        <v>130102</v>
      </c>
      <c r="AO66" s="119">
        <v>46350</v>
      </c>
      <c r="AP66" s="120">
        <v>61200</v>
      </c>
      <c r="AQ66" s="120">
        <v>64908</v>
      </c>
      <c r="AR66" s="120">
        <v>68616</v>
      </c>
      <c r="AS66" s="120">
        <v>72324</v>
      </c>
      <c r="AT66" s="120">
        <v>76032</v>
      </c>
      <c r="AU66" s="120">
        <v>79740</v>
      </c>
      <c r="AV66" s="120">
        <v>83448</v>
      </c>
      <c r="AW66" s="121">
        <v>87156</v>
      </c>
      <c r="AX66" s="119">
        <v>74150</v>
      </c>
      <c r="AY66" s="120">
        <v>97900</v>
      </c>
      <c r="AZ66" s="120">
        <v>103832</v>
      </c>
      <c r="BA66" s="120">
        <v>109764</v>
      </c>
      <c r="BB66" s="120">
        <v>115696</v>
      </c>
      <c r="BC66" s="120">
        <v>121628</v>
      </c>
      <c r="BD66" s="120">
        <v>127560</v>
      </c>
      <c r="BE66" s="120">
        <v>133492</v>
      </c>
      <c r="BF66" s="121">
        <v>139424</v>
      </c>
      <c r="BH66" s="119">
        <v>46850</v>
      </c>
      <c r="BI66" s="120">
        <v>61850</v>
      </c>
      <c r="BJ66" s="120">
        <v>65598</v>
      </c>
      <c r="BK66" s="120">
        <v>69346</v>
      </c>
      <c r="BL66" s="120">
        <v>73094</v>
      </c>
      <c r="BM66" s="120">
        <v>76842</v>
      </c>
      <c r="BN66" s="120">
        <v>80590</v>
      </c>
      <c r="BO66" s="120">
        <v>84338</v>
      </c>
      <c r="BP66" s="121">
        <v>88086</v>
      </c>
      <c r="BQ66" s="119">
        <v>74950</v>
      </c>
      <c r="BR66" s="120">
        <v>98950</v>
      </c>
      <c r="BS66" s="120">
        <v>104946</v>
      </c>
      <c r="BT66" s="120">
        <v>110942</v>
      </c>
      <c r="BU66" s="120">
        <v>116938</v>
      </c>
      <c r="BV66" s="120">
        <v>122934</v>
      </c>
      <c r="BW66" s="120">
        <v>128930</v>
      </c>
      <c r="BX66" s="120">
        <v>134926</v>
      </c>
      <c r="BY66" s="121">
        <v>140922</v>
      </c>
    </row>
    <row r="67" spans="1:77" x14ac:dyDescent="0.25">
      <c r="A67" s="85" t="s">
        <v>241</v>
      </c>
      <c r="C67">
        <v>31700</v>
      </c>
      <c r="D67">
        <v>41850</v>
      </c>
      <c r="E67">
        <v>44386</v>
      </c>
      <c r="F67">
        <v>46922</v>
      </c>
      <c r="G67">
        <v>49458</v>
      </c>
      <c r="H67">
        <v>51994</v>
      </c>
      <c r="I67">
        <v>54530</v>
      </c>
      <c r="J67">
        <v>57066</v>
      </c>
      <c r="K67">
        <v>59602</v>
      </c>
      <c r="L67">
        <v>50700</v>
      </c>
      <c r="M67">
        <v>66900</v>
      </c>
      <c r="N67">
        <v>70956</v>
      </c>
      <c r="O67">
        <v>75012</v>
      </c>
      <c r="P67">
        <v>79068</v>
      </c>
      <c r="Q67">
        <v>83124</v>
      </c>
      <c r="R67">
        <v>87180</v>
      </c>
      <c r="S67">
        <v>91236</v>
      </c>
      <c r="T67">
        <v>95292</v>
      </c>
      <c r="V67" s="119">
        <v>32600</v>
      </c>
      <c r="W67" s="120">
        <v>43050</v>
      </c>
      <c r="X67" s="120">
        <v>45658</v>
      </c>
      <c r="Y67" s="120">
        <v>48266</v>
      </c>
      <c r="Z67" s="120">
        <v>50874</v>
      </c>
      <c r="AA67" s="120">
        <v>53482</v>
      </c>
      <c r="AB67" s="120">
        <v>56090</v>
      </c>
      <c r="AC67" s="120">
        <v>58698</v>
      </c>
      <c r="AD67" s="121">
        <v>61306</v>
      </c>
      <c r="AE67" s="119">
        <v>52150</v>
      </c>
      <c r="AF67" s="120">
        <v>68850</v>
      </c>
      <c r="AG67" s="120">
        <v>73022</v>
      </c>
      <c r="AH67" s="120">
        <v>77194</v>
      </c>
      <c r="AI67" s="120">
        <v>81366</v>
      </c>
      <c r="AJ67" s="120">
        <v>85538</v>
      </c>
      <c r="AK67" s="120">
        <v>89710</v>
      </c>
      <c r="AL67" s="120">
        <v>93882</v>
      </c>
      <c r="AM67" s="121">
        <v>98054</v>
      </c>
      <c r="AO67" s="119">
        <v>33550</v>
      </c>
      <c r="AP67" s="120">
        <v>44300</v>
      </c>
      <c r="AQ67" s="120">
        <v>46984</v>
      </c>
      <c r="AR67" s="120">
        <v>49668</v>
      </c>
      <c r="AS67" s="120">
        <v>52352</v>
      </c>
      <c r="AT67" s="120">
        <v>55036</v>
      </c>
      <c r="AU67" s="120">
        <v>57720</v>
      </c>
      <c r="AV67" s="120">
        <v>60404</v>
      </c>
      <c r="AW67" s="121">
        <v>63088</v>
      </c>
      <c r="AX67" s="119">
        <v>53700</v>
      </c>
      <c r="AY67" s="120">
        <v>70900</v>
      </c>
      <c r="AZ67" s="120">
        <v>75196</v>
      </c>
      <c r="BA67" s="120">
        <v>79492</v>
      </c>
      <c r="BB67" s="120">
        <v>83788</v>
      </c>
      <c r="BC67" s="120">
        <v>88084</v>
      </c>
      <c r="BD67" s="120">
        <v>92380</v>
      </c>
      <c r="BE67" s="120">
        <v>96676</v>
      </c>
      <c r="BF67" s="121">
        <v>100972</v>
      </c>
      <c r="BH67" s="119">
        <v>35550</v>
      </c>
      <c r="BI67" s="120">
        <v>46950</v>
      </c>
      <c r="BJ67" s="120">
        <v>49794</v>
      </c>
      <c r="BK67" s="120">
        <v>52638</v>
      </c>
      <c r="BL67" s="120">
        <v>55482</v>
      </c>
      <c r="BM67" s="120">
        <v>58326</v>
      </c>
      <c r="BN67" s="120">
        <v>61170</v>
      </c>
      <c r="BO67" s="120">
        <v>64014</v>
      </c>
      <c r="BP67" s="121">
        <v>66858</v>
      </c>
      <c r="BQ67" s="119">
        <v>56900</v>
      </c>
      <c r="BR67" s="120">
        <v>75150</v>
      </c>
      <c r="BS67" s="120">
        <v>79702</v>
      </c>
      <c r="BT67" s="120">
        <v>84254</v>
      </c>
      <c r="BU67" s="120">
        <v>88806</v>
      </c>
      <c r="BV67" s="120">
        <v>93358</v>
      </c>
      <c r="BW67" s="120">
        <v>97910</v>
      </c>
      <c r="BX67" s="120">
        <v>102462</v>
      </c>
      <c r="BY67" s="121">
        <v>107014</v>
      </c>
    </row>
    <row r="68" spans="1:77" x14ac:dyDescent="0.25">
      <c r="A68" s="85" t="s">
        <v>242</v>
      </c>
      <c r="C68">
        <v>31700</v>
      </c>
      <c r="D68">
        <v>41850</v>
      </c>
      <c r="E68">
        <v>44386</v>
      </c>
      <c r="F68">
        <v>46922</v>
      </c>
      <c r="G68">
        <v>49458</v>
      </c>
      <c r="H68">
        <v>51994</v>
      </c>
      <c r="I68">
        <v>54530</v>
      </c>
      <c r="J68">
        <v>57066</v>
      </c>
      <c r="K68">
        <v>59602</v>
      </c>
      <c r="L68">
        <v>50700</v>
      </c>
      <c r="M68">
        <v>66900</v>
      </c>
      <c r="N68">
        <v>70956</v>
      </c>
      <c r="O68">
        <v>75012</v>
      </c>
      <c r="P68">
        <v>79068</v>
      </c>
      <c r="Q68">
        <v>83124</v>
      </c>
      <c r="R68">
        <v>87180</v>
      </c>
      <c r="S68">
        <v>91236</v>
      </c>
      <c r="T68">
        <v>95292</v>
      </c>
      <c r="V68" s="119">
        <v>32600</v>
      </c>
      <c r="W68" s="120">
        <v>43050</v>
      </c>
      <c r="X68" s="120">
        <v>45658</v>
      </c>
      <c r="Y68" s="120">
        <v>48266</v>
      </c>
      <c r="Z68" s="120">
        <v>50874</v>
      </c>
      <c r="AA68" s="120">
        <v>53482</v>
      </c>
      <c r="AB68" s="120">
        <v>56090</v>
      </c>
      <c r="AC68" s="120">
        <v>58698</v>
      </c>
      <c r="AD68" s="121">
        <v>61306</v>
      </c>
      <c r="AE68" s="119">
        <v>52150</v>
      </c>
      <c r="AF68" s="120">
        <v>68850</v>
      </c>
      <c r="AG68" s="120">
        <v>73022</v>
      </c>
      <c r="AH68" s="120">
        <v>77194</v>
      </c>
      <c r="AI68" s="120">
        <v>81366</v>
      </c>
      <c r="AJ68" s="120">
        <v>85538</v>
      </c>
      <c r="AK68" s="120">
        <v>89710</v>
      </c>
      <c r="AL68" s="120">
        <v>93882</v>
      </c>
      <c r="AM68" s="121">
        <v>98054</v>
      </c>
      <c r="AO68" s="119">
        <v>33550</v>
      </c>
      <c r="AP68" s="120">
        <v>44300</v>
      </c>
      <c r="AQ68" s="120">
        <v>46984</v>
      </c>
      <c r="AR68" s="120">
        <v>49668</v>
      </c>
      <c r="AS68" s="120">
        <v>52352</v>
      </c>
      <c r="AT68" s="120">
        <v>55036</v>
      </c>
      <c r="AU68" s="120">
        <v>57720</v>
      </c>
      <c r="AV68" s="120">
        <v>60404</v>
      </c>
      <c r="AW68" s="121">
        <v>63088</v>
      </c>
      <c r="AX68" s="119">
        <v>53700</v>
      </c>
      <c r="AY68" s="120">
        <v>70900</v>
      </c>
      <c r="AZ68" s="120">
        <v>75196</v>
      </c>
      <c r="BA68" s="120">
        <v>79492</v>
      </c>
      <c r="BB68" s="120">
        <v>83788</v>
      </c>
      <c r="BC68" s="120">
        <v>88084</v>
      </c>
      <c r="BD68" s="120">
        <v>92380</v>
      </c>
      <c r="BE68" s="120">
        <v>96676</v>
      </c>
      <c r="BF68" s="121">
        <v>100972</v>
      </c>
      <c r="BH68" s="119">
        <v>35550</v>
      </c>
      <c r="BI68" s="120">
        <v>46950</v>
      </c>
      <c r="BJ68" s="120">
        <v>49794</v>
      </c>
      <c r="BK68" s="120">
        <v>52638</v>
      </c>
      <c r="BL68" s="120">
        <v>55482</v>
      </c>
      <c r="BM68" s="120">
        <v>58326</v>
      </c>
      <c r="BN68" s="120">
        <v>61170</v>
      </c>
      <c r="BO68" s="120">
        <v>64014</v>
      </c>
      <c r="BP68" s="121">
        <v>66858</v>
      </c>
      <c r="BQ68" s="119">
        <v>56900</v>
      </c>
      <c r="BR68" s="120">
        <v>75150</v>
      </c>
      <c r="BS68" s="120">
        <v>79702</v>
      </c>
      <c r="BT68" s="120">
        <v>84254</v>
      </c>
      <c r="BU68" s="120">
        <v>88806</v>
      </c>
      <c r="BV68" s="120">
        <v>93358</v>
      </c>
      <c r="BW68" s="120">
        <v>97910</v>
      </c>
      <c r="BX68" s="120">
        <v>102462</v>
      </c>
      <c r="BY68" s="121">
        <v>107014</v>
      </c>
    </row>
    <row r="69" spans="1:77" x14ac:dyDescent="0.25">
      <c r="A69" s="85" t="s">
        <v>243</v>
      </c>
      <c r="C69">
        <v>32100</v>
      </c>
      <c r="D69">
        <v>42400</v>
      </c>
      <c r="E69">
        <v>44968</v>
      </c>
      <c r="F69">
        <v>47536</v>
      </c>
      <c r="G69">
        <v>50104</v>
      </c>
      <c r="H69">
        <v>52672</v>
      </c>
      <c r="I69">
        <v>55240</v>
      </c>
      <c r="J69">
        <v>57808</v>
      </c>
      <c r="K69">
        <v>60376</v>
      </c>
      <c r="L69">
        <v>51350</v>
      </c>
      <c r="M69">
        <v>67800</v>
      </c>
      <c r="N69">
        <v>71908</v>
      </c>
      <c r="O69">
        <v>76016</v>
      </c>
      <c r="P69">
        <v>80124</v>
      </c>
      <c r="Q69">
        <v>84232</v>
      </c>
      <c r="R69">
        <v>88340</v>
      </c>
      <c r="S69">
        <v>92448</v>
      </c>
      <c r="T69">
        <v>96556</v>
      </c>
      <c r="V69" s="119">
        <v>33250</v>
      </c>
      <c r="W69" s="120">
        <v>43900</v>
      </c>
      <c r="X69" s="120">
        <v>46560</v>
      </c>
      <c r="Y69" s="120">
        <v>49220</v>
      </c>
      <c r="Z69" s="120">
        <v>51880</v>
      </c>
      <c r="AA69" s="120">
        <v>54540</v>
      </c>
      <c r="AB69" s="120">
        <v>57200</v>
      </c>
      <c r="AC69" s="120">
        <v>59860</v>
      </c>
      <c r="AD69" s="121">
        <v>62520</v>
      </c>
      <c r="AE69" s="119">
        <v>53200</v>
      </c>
      <c r="AF69" s="120">
        <v>70250</v>
      </c>
      <c r="AG69" s="120">
        <v>74506</v>
      </c>
      <c r="AH69" s="120">
        <v>78762</v>
      </c>
      <c r="AI69" s="120">
        <v>83018</v>
      </c>
      <c r="AJ69" s="120">
        <v>87274</v>
      </c>
      <c r="AK69" s="120">
        <v>91530</v>
      </c>
      <c r="AL69" s="120">
        <v>95786</v>
      </c>
      <c r="AM69" s="121">
        <v>100042</v>
      </c>
      <c r="AO69" s="119">
        <v>36300</v>
      </c>
      <c r="AP69" s="120">
        <v>47950</v>
      </c>
      <c r="AQ69" s="120">
        <v>50854</v>
      </c>
      <c r="AR69" s="120">
        <v>53758</v>
      </c>
      <c r="AS69" s="120">
        <v>56662</v>
      </c>
      <c r="AT69" s="120">
        <v>59566</v>
      </c>
      <c r="AU69" s="120">
        <v>62470</v>
      </c>
      <c r="AV69" s="120">
        <v>65374</v>
      </c>
      <c r="AW69" s="121">
        <v>68278</v>
      </c>
      <c r="AX69" s="119">
        <v>58100</v>
      </c>
      <c r="AY69" s="120">
        <v>76700</v>
      </c>
      <c r="AZ69" s="120">
        <v>81348</v>
      </c>
      <c r="BA69" s="120">
        <v>85996</v>
      </c>
      <c r="BB69" s="120">
        <v>90644</v>
      </c>
      <c r="BC69" s="120">
        <v>95292</v>
      </c>
      <c r="BD69" s="120">
        <v>99940</v>
      </c>
      <c r="BE69" s="120">
        <v>104588</v>
      </c>
      <c r="BF69" s="121">
        <v>109236</v>
      </c>
      <c r="BH69" s="119">
        <v>38400</v>
      </c>
      <c r="BI69" s="120">
        <v>50700</v>
      </c>
      <c r="BJ69" s="120">
        <v>53772</v>
      </c>
      <c r="BK69" s="120">
        <v>56844</v>
      </c>
      <c r="BL69" s="120">
        <v>59916</v>
      </c>
      <c r="BM69" s="120">
        <v>62988</v>
      </c>
      <c r="BN69" s="120">
        <v>66060</v>
      </c>
      <c r="BO69" s="120">
        <v>69132</v>
      </c>
      <c r="BP69" s="121">
        <v>72204</v>
      </c>
      <c r="BQ69" s="119">
        <v>61450</v>
      </c>
      <c r="BR69" s="120">
        <v>81150</v>
      </c>
      <c r="BS69" s="120">
        <v>86066</v>
      </c>
      <c r="BT69" s="120">
        <v>90982</v>
      </c>
      <c r="BU69" s="120">
        <v>95898</v>
      </c>
      <c r="BV69" s="120">
        <v>100814</v>
      </c>
      <c r="BW69" s="120">
        <v>105730</v>
      </c>
      <c r="BX69" s="120">
        <v>110646</v>
      </c>
      <c r="BY69" s="121">
        <v>115562</v>
      </c>
    </row>
    <row r="70" spans="1:77" x14ac:dyDescent="0.25">
      <c r="A70" s="85" t="s">
        <v>244</v>
      </c>
      <c r="C70">
        <v>32400</v>
      </c>
      <c r="D70">
        <v>42800</v>
      </c>
      <c r="E70">
        <v>45392</v>
      </c>
      <c r="F70">
        <v>47984</v>
      </c>
      <c r="G70">
        <v>50576</v>
      </c>
      <c r="H70">
        <v>53168</v>
      </c>
      <c r="I70">
        <v>55760</v>
      </c>
      <c r="J70">
        <v>58352</v>
      </c>
      <c r="K70">
        <v>60944</v>
      </c>
      <c r="L70">
        <v>51850</v>
      </c>
      <c r="M70">
        <v>68450</v>
      </c>
      <c r="N70">
        <v>72598</v>
      </c>
      <c r="O70">
        <v>76746</v>
      </c>
      <c r="P70">
        <v>80894</v>
      </c>
      <c r="Q70">
        <v>85042</v>
      </c>
      <c r="R70">
        <v>89190</v>
      </c>
      <c r="S70">
        <v>93338</v>
      </c>
      <c r="T70">
        <v>97486</v>
      </c>
      <c r="V70" s="119">
        <v>32600</v>
      </c>
      <c r="W70" s="120">
        <v>43050</v>
      </c>
      <c r="X70" s="120">
        <v>45658</v>
      </c>
      <c r="Y70" s="120">
        <v>48266</v>
      </c>
      <c r="Z70" s="120">
        <v>50874</v>
      </c>
      <c r="AA70" s="120">
        <v>53482</v>
      </c>
      <c r="AB70" s="120">
        <v>56090</v>
      </c>
      <c r="AC70" s="120">
        <v>58698</v>
      </c>
      <c r="AD70" s="121">
        <v>61306</v>
      </c>
      <c r="AE70" s="119">
        <v>52150</v>
      </c>
      <c r="AF70" s="120">
        <v>68850</v>
      </c>
      <c r="AG70" s="120">
        <v>73022</v>
      </c>
      <c r="AH70" s="120">
        <v>77194</v>
      </c>
      <c r="AI70" s="120">
        <v>81366</v>
      </c>
      <c r="AJ70" s="120">
        <v>85538</v>
      </c>
      <c r="AK70" s="120">
        <v>89710</v>
      </c>
      <c r="AL70" s="120">
        <v>93882</v>
      </c>
      <c r="AM70" s="121">
        <v>98054</v>
      </c>
      <c r="AO70" s="119">
        <v>33550</v>
      </c>
      <c r="AP70" s="120">
        <v>44300</v>
      </c>
      <c r="AQ70" s="120">
        <v>46984</v>
      </c>
      <c r="AR70" s="120">
        <v>49668</v>
      </c>
      <c r="AS70" s="120">
        <v>52352</v>
      </c>
      <c r="AT70" s="120">
        <v>55036</v>
      </c>
      <c r="AU70" s="120">
        <v>57720</v>
      </c>
      <c r="AV70" s="120">
        <v>60404</v>
      </c>
      <c r="AW70" s="121">
        <v>63088</v>
      </c>
      <c r="AX70" s="119">
        <v>53700</v>
      </c>
      <c r="AY70" s="120">
        <v>70900</v>
      </c>
      <c r="AZ70" s="120">
        <v>75196</v>
      </c>
      <c r="BA70" s="120">
        <v>79492</v>
      </c>
      <c r="BB70" s="120">
        <v>83788</v>
      </c>
      <c r="BC70" s="120">
        <v>88084</v>
      </c>
      <c r="BD70" s="120">
        <v>92380</v>
      </c>
      <c r="BE70" s="120">
        <v>96676</v>
      </c>
      <c r="BF70" s="121">
        <v>100972</v>
      </c>
      <c r="BH70" s="119">
        <v>35550</v>
      </c>
      <c r="BI70" s="120">
        <v>46950</v>
      </c>
      <c r="BJ70" s="120">
        <v>49794</v>
      </c>
      <c r="BK70" s="120">
        <v>52638</v>
      </c>
      <c r="BL70" s="120">
        <v>55482</v>
      </c>
      <c r="BM70" s="120">
        <v>58326</v>
      </c>
      <c r="BN70" s="120">
        <v>61170</v>
      </c>
      <c r="BO70" s="120">
        <v>64014</v>
      </c>
      <c r="BP70" s="121">
        <v>66858</v>
      </c>
      <c r="BQ70" s="119">
        <v>56900</v>
      </c>
      <c r="BR70" s="120">
        <v>75150</v>
      </c>
      <c r="BS70" s="120">
        <v>79702</v>
      </c>
      <c r="BT70" s="120">
        <v>84254</v>
      </c>
      <c r="BU70" s="120">
        <v>88806</v>
      </c>
      <c r="BV70" s="120">
        <v>93358</v>
      </c>
      <c r="BW70" s="120">
        <v>97910</v>
      </c>
      <c r="BX70" s="120">
        <v>102462</v>
      </c>
      <c r="BY70" s="121">
        <v>107014</v>
      </c>
    </row>
    <row r="71" spans="1:77" x14ac:dyDescent="0.25">
      <c r="A71" s="85" t="s">
        <v>245</v>
      </c>
      <c r="C71">
        <v>31700</v>
      </c>
      <c r="D71">
        <v>41850</v>
      </c>
      <c r="E71">
        <v>44386</v>
      </c>
      <c r="F71">
        <v>46922</v>
      </c>
      <c r="G71">
        <v>49458</v>
      </c>
      <c r="H71">
        <v>51994</v>
      </c>
      <c r="I71">
        <v>54530</v>
      </c>
      <c r="J71">
        <v>57066</v>
      </c>
      <c r="K71">
        <v>59602</v>
      </c>
      <c r="L71">
        <v>50700</v>
      </c>
      <c r="M71">
        <v>66900</v>
      </c>
      <c r="N71">
        <v>70956</v>
      </c>
      <c r="O71">
        <v>75012</v>
      </c>
      <c r="P71">
        <v>79068</v>
      </c>
      <c r="Q71">
        <v>83124</v>
      </c>
      <c r="R71">
        <v>87180</v>
      </c>
      <c r="S71">
        <v>91236</v>
      </c>
      <c r="T71">
        <v>95292</v>
      </c>
      <c r="V71" s="119">
        <v>32600</v>
      </c>
      <c r="W71" s="120">
        <v>43050</v>
      </c>
      <c r="X71" s="120">
        <v>45658</v>
      </c>
      <c r="Y71" s="120">
        <v>48266</v>
      </c>
      <c r="Z71" s="120">
        <v>50874</v>
      </c>
      <c r="AA71" s="120">
        <v>53482</v>
      </c>
      <c r="AB71" s="120">
        <v>56090</v>
      </c>
      <c r="AC71" s="120">
        <v>58698</v>
      </c>
      <c r="AD71" s="121">
        <v>61306</v>
      </c>
      <c r="AE71" s="119">
        <v>52150</v>
      </c>
      <c r="AF71" s="120">
        <v>68850</v>
      </c>
      <c r="AG71" s="120">
        <v>73022</v>
      </c>
      <c r="AH71" s="120">
        <v>77194</v>
      </c>
      <c r="AI71" s="120">
        <v>81366</v>
      </c>
      <c r="AJ71" s="120">
        <v>85538</v>
      </c>
      <c r="AK71" s="120">
        <v>89710</v>
      </c>
      <c r="AL71" s="120">
        <v>93882</v>
      </c>
      <c r="AM71" s="121">
        <v>98054</v>
      </c>
      <c r="AO71" s="119">
        <v>33550</v>
      </c>
      <c r="AP71" s="120">
        <v>44300</v>
      </c>
      <c r="AQ71" s="120">
        <v>46984</v>
      </c>
      <c r="AR71" s="120">
        <v>49668</v>
      </c>
      <c r="AS71" s="120">
        <v>52352</v>
      </c>
      <c r="AT71" s="120">
        <v>55036</v>
      </c>
      <c r="AU71" s="120">
        <v>57720</v>
      </c>
      <c r="AV71" s="120">
        <v>60404</v>
      </c>
      <c r="AW71" s="121">
        <v>63088</v>
      </c>
      <c r="AX71" s="119">
        <v>53700</v>
      </c>
      <c r="AY71" s="120">
        <v>70900</v>
      </c>
      <c r="AZ71" s="120">
        <v>75196</v>
      </c>
      <c r="BA71" s="120">
        <v>79492</v>
      </c>
      <c r="BB71" s="120">
        <v>83788</v>
      </c>
      <c r="BC71" s="120">
        <v>88084</v>
      </c>
      <c r="BD71" s="120">
        <v>92380</v>
      </c>
      <c r="BE71" s="120">
        <v>96676</v>
      </c>
      <c r="BF71" s="121">
        <v>100972</v>
      </c>
      <c r="BH71" s="119">
        <v>35550</v>
      </c>
      <c r="BI71" s="120">
        <v>46950</v>
      </c>
      <c r="BJ71" s="120">
        <v>49794</v>
      </c>
      <c r="BK71" s="120">
        <v>52638</v>
      </c>
      <c r="BL71" s="120">
        <v>55482</v>
      </c>
      <c r="BM71" s="120">
        <v>58326</v>
      </c>
      <c r="BN71" s="120">
        <v>61170</v>
      </c>
      <c r="BO71" s="120">
        <v>64014</v>
      </c>
      <c r="BP71" s="121">
        <v>66858</v>
      </c>
      <c r="BQ71" s="119">
        <v>56900</v>
      </c>
      <c r="BR71" s="120">
        <v>75150</v>
      </c>
      <c r="BS71" s="120">
        <v>79702</v>
      </c>
      <c r="BT71" s="120">
        <v>84254</v>
      </c>
      <c r="BU71" s="120">
        <v>88806</v>
      </c>
      <c r="BV71" s="120">
        <v>93358</v>
      </c>
      <c r="BW71" s="120">
        <v>97910</v>
      </c>
      <c r="BX71" s="120">
        <v>102462</v>
      </c>
      <c r="BY71" s="121">
        <v>107014</v>
      </c>
    </row>
    <row r="72" spans="1:77" x14ac:dyDescent="0.25">
      <c r="A72" s="85" t="s">
        <v>246</v>
      </c>
      <c r="C72">
        <v>31700</v>
      </c>
      <c r="D72">
        <v>41850</v>
      </c>
      <c r="E72">
        <v>44386</v>
      </c>
      <c r="F72">
        <v>46922</v>
      </c>
      <c r="G72">
        <v>49458</v>
      </c>
      <c r="H72">
        <v>51994</v>
      </c>
      <c r="I72">
        <v>54530</v>
      </c>
      <c r="J72">
        <v>57066</v>
      </c>
      <c r="K72">
        <v>59602</v>
      </c>
      <c r="L72">
        <v>50700</v>
      </c>
      <c r="M72">
        <v>66900</v>
      </c>
      <c r="N72">
        <v>70956</v>
      </c>
      <c r="O72">
        <v>75012</v>
      </c>
      <c r="P72">
        <v>79068</v>
      </c>
      <c r="Q72">
        <v>83124</v>
      </c>
      <c r="R72">
        <v>87180</v>
      </c>
      <c r="S72">
        <v>91236</v>
      </c>
      <c r="T72">
        <v>95292</v>
      </c>
      <c r="V72" s="119">
        <v>32600</v>
      </c>
      <c r="W72" s="120">
        <v>43050</v>
      </c>
      <c r="X72" s="120">
        <v>45658</v>
      </c>
      <c r="Y72" s="120">
        <v>48266</v>
      </c>
      <c r="Z72" s="120">
        <v>50874</v>
      </c>
      <c r="AA72" s="120">
        <v>53482</v>
      </c>
      <c r="AB72" s="120">
        <v>56090</v>
      </c>
      <c r="AC72" s="120">
        <v>58698</v>
      </c>
      <c r="AD72" s="121">
        <v>61306</v>
      </c>
      <c r="AE72" s="119">
        <v>52150</v>
      </c>
      <c r="AF72" s="120">
        <v>68850</v>
      </c>
      <c r="AG72" s="120">
        <v>73022</v>
      </c>
      <c r="AH72" s="120">
        <v>77194</v>
      </c>
      <c r="AI72" s="120">
        <v>81366</v>
      </c>
      <c r="AJ72" s="120">
        <v>85538</v>
      </c>
      <c r="AK72" s="120">
        <v>89710</v>
      </c>
      <c r="AL72" s="120">
        <v>93882</v>
      </c>
      <c r="AM72" s="121">
        <v>98054</v>
      </c>
      <c r="AO72" s="119">
        <v>33550</v>
      </c>
      <c r="AP72" s="120">
        <v>44300</v>
      </c>
      <c r="AQ72" s="120">
        <v>46984</v>
      </c>
      <c r="AR72" s="120">
        <v>49668</v>
      </c>
      <c r="AS72" s="120">
        <v>52352</v>
      </c>
      <c r="AT72" s="120">
        <v>55036</v>
      </c>
      <c r="AU72" s="120">
        <v>57720</v>
      </c>
      <c r="AV72" s="120">
        <v>60404</v>
      </c>
      <c r="AW72" s="121">
        <v>63088</v>
      </c>
      <c r="AX72" s="119">
        <v>53700</v>
      </c>
      <c r="AY72" s="120">
        <v>70900</v>
      </c>
      <c r="AZ72" s="120">
        <v>75196</v>
      </c>
      <c r="BA72" s="120">
        <v>79492</v>
      </c>
      <c r="BB72" s="120">
        <v>83788</v>
      </c>
      <c r="BC72" s="120">
        <v>88084</v>
      </c>
      <c r="BD72" s="120">
        <v>92380</v>
      </c>
      <c r="BE72" s="120">
        <v>96676</v>
      </c>
      <c r="BF72" s="121">
        <v>100972</v>
      </c>
      <c r="BH72" s="119">
        <v>35550</v>
      </c>
      <c r="BI72" s="120">
        <v>46950</v>
      </c>
      <c r="BJ72" s="120">
        <v>49794</v>
      </c>
      <c r="BK72" s="120">
        <v>52638</v>
      </c>
      <c r="BL72" s="120">
        <v>55482</v>
      </c>
      <c r="BM72" s="120">
        <v>58326</v>
      </c>
      <c r="BN72" s="120">
        <v>61170</v>
      </c>
      <c r="BO72" s="120">
        <v>64014</v>
      </c>
      <c r="BP72" s="121">
        <v>66858</v>
      </c>
      <c r="BQ72" s="119">
        <v>56900</v>
      </c>
      <c r="BR72" s="120">
        <v>75150</v>
      </c>
      <c r="BS72" s="120">
        <v>79702</v>
      </c>
      <c r="BT72" s="120">
        <v>84254</v>
      </c>
      <c r="BU72" s="120">
        <v>88806</v>
      </c>
      <c r="BV72" s="120">
        <v>93358</v>
      </c>
      <c r="BW72" s="120">
        <v>97910</v>
      </c>
      <c r="BX72" s="120">
        <v>102462</v>
      </c>
      <c r="BY72" s="121">
        <v>107014</v>
      </c>
    </row>
    <row r="73" spans="1:77" x14ac:dyDescent="0.25">
      <c r="A73" s="85" t="s">
        <v>247</v>
      </c>
      <c r="C73">
        <v>33000</v>
      </c>
      <c r="D73">
        <v>43600</v>
      </c>
      <c r="E73">
        <v>46240</v>
      </c>
      <c r="F73">
        <v>48880</v>
      </c>
      <c r="G73">
        <v>51520</v>
      </c>
      <c r="H73">
        <v>54160</v>
      </c>
      <c r="I73">
        <v>56800</v>
      </c>
      <c r="J73">
        <v>59440</v>
      </c>
      <c r="K73">
        <v>62080</v>
      </c>
      <c r="L73">
        <v>52800</v>
      </c>
      <c r="M73">
        <v>69700</v>
      </c>
      <c r="N73">
        <v>73924</v>
      </c>
      <c r="O73">
        <v>78148</v>
      </c>
      <c r="P73">
        <v>82372</v>
      </c>
      <c r="Q73">
        <v>86596</v>
      </c>
      <c r="R73">
        <v>90820</v>
      </c>
      <c r="S73">
        <v>95044</v>
      </c>
      <c r="T73">
        <v>99268</v>
      </c>
      <c r="V73" s="119">
        <v>34250</v>
      </c>
      <c r="W73" s="120">
        <v>45250</v>
      </c>
      <c r="X73" s="120">
        <v>47990</v>
      </c>
      <c r="Y73" s="120">
        <v>50730</v>
      </c>
      <c r="Z73" s="120">
        <v>53470</v>
      </c>
      <c r="AA73" s="120">
        <v>56210</v>
      </c>
      <c r="AB73" s="120">
        <v>58950</v>
      </c>
      <c r="AC73" s="120">
        <v>61690</v>
      </c>
      <c r="AD73" s="121">
        <v>64430</v>
      </c>
      <c r="AE73" s="119">
        <v>54800</v>
      </c>
      <c r="AF73" s="120">
        <v>72350</v>
      </c>
      <c r="AG73" s="120">
        <v>76734</v>
      </c>
      <c r="AH73" s="120">
        <v>81118</v>
      </c>
      <c r="AI73" s="120">
        <v>85502</v>
      </c>
      <c r="AJ73" s="120">
        <v>89886</v>
      </c>
      <c r="AK73" s="120">
        <v>94270</v>
      </c>
      <c r="AL73" s="120">
        <v>98654</v>
      </c>
      <c r="AM73" s="121">
        <v>103038</v>
      </c>
      <c r="AO73" s="119">
        <v>36150</v>
      </c>
      <c r="AP73" s="120">
        <v>47750</v>
      </c>
      <c r="AQ73" s="120">
        <v>50642</v>
      </c>
      <c r="AR73" s="120">
        <v>53534</v>
      </c>
      <c r="AS73" s="120">
        <v>56426</v>
      </c>
      <c r="AT73" s="120">
        <v>59318</v>
      </c>
      <c r="AU73" s="120">
        <v>62210</v>
      </c>
      <c r="AV73" s="120">
        <v>65102</v>
      </c>
      <c r="AW73" s="121">
        <v>67994</v>
      </c>
      <c r="AX73" s="119">
        <v>57850</v>
      </c>
      <c r="AY73" s="120">
        <v>76400</v>
      </c>
      <c r="AZ73" s="120">
        <v>81028</v>
      </c>
      <c r="BA73" s="120">
        <v>85656</v>
      </c>
      <c r="BB73" s="120">
        <v>90284</v>
      </c>
      <c r="BC73" s="120">
        <v>94912</v>
      </c>
      <c r="BD73" s="120">
        <v>99540</v>
      </c>
      <c r="BE73" s="120">
        <v>104168</v>
      </c>
      <c r="BF73" s="121">
        <v>108796</v>
      </c>
      <c r="BH73" s="119">
        <v>37950</v>
      </c>
      <c r="BI73" s="120">
        <v>50100</v>
      </c>
      <c r="BJ73" s="120">
        <v>53136</v>
      </c>
      <c r="BK73" s="120">
        <v>56172</v>
      </c>
      <c r="BL73" s="120">
        <v>59208</v>
      </c>
      <c r="BM73" s="120">
        <v>62244</v>
      </c>
      <c r="BN73" s="120">
        <v>65280</v>
      </c>
      <c r="BO73" s="120">
        <v>68316</v>
      </c>
      <c r="BP73" s="121">
        <v>71352</v>
      </c>
      <c r="BQ73" s="119">
        <v>60700</v>
      </c>
      <c r="BR73" s="120">
        <v>80150</v>
      </c>
      <c r="BS73" s="120">
        <v>85006</v>
      </c>
      <c r="BT73" s="120">
        <v>89862</v>
      </c>
      <c r="BU73" s="120">
        <v>94718</v>
      </c>
      <c r="BV73" s="120">
        <v>99574</v>
      </c>
      <c r="BW73" s="120">
        <v>104430</v>
      </c>
      <c r="BX73" s="120">
        <v>109286</v>
      </c>
      <c r="BY73" s="121">
        <v>114142</v>
      </c>
    </row>
    <row r="74" spans="1:77" x14ac:dyDescent="0.25">
      <c r="A74" s="85" t="s">
        <v>248</v>
      </c>
      <c r="C74">
        <v>31700</v>
      </c>
      <c r="D74">
        <v>41850</v>
      </c>
      <c r="E74">
        <v>44386</v>
      </c>
      <c r="F74">
        <v>46922</v>
      </c>
      <c r="G74">
        <v>49458</v>
      </c>
      <c r="H74">
        <v>51994</v>
      </c>
      <c r="I74">
        <v>54530</v>
      </c>
      <c r="J74">
        <v>57066</v>
      </c>
      <c r="K74">
        <v>59602</v>
      </c>
      <c r="L74">
        <v>50700</v>
      </c>
      <c r="M74">
        <v>66900</v>
      </c>
      <c r="N74">
        <v>70956</v>
      </c>
      <c r="O74">
        <v>75012</v>
      </c>
      <c r="P74">
        <v>79068</v>
      </c>
      <c r="Q74">
        <v>83124</v>
      </c>
      <c r="R74">
        <v>87180</v>
      </c>
      <c r="S74">
        <v>91236</v>
      </c>
      <c r="T74">
        <v>95292</v>
      </c>
      <c r="V74" s="119">
        <v>32600</v>
      </c>
      <c r="W74" s="120">
        <v>43050</v>
      </c>
      <c r="X74" s="120">
        <v>45658</v>
      </c>
      <c r="Y74" s="120">
        <v>48266</v>
      </c>
      <c r="Z74" s="120">
        <v>50874</v>
      </c>
      <c r="AA74" s="120">
        <v>53482</v>
      </c>
      <c r="AB74" s="120">
        <v>56090</v>
      </c>
      <c r="AC74" s="120">
        <v>58698</v>
      </c>
      <c r="AD74" s="121">
        <v>61306</v>
      </c>
      <c r="AE74" s="119">
        <v>52150</v>
      </c>
      <c r="AF74" s="120">
        <v>68850</v>
      </c>
      <c r="AG74" s="120">
        <v>73022</v>
      </c>
      <c r="AH74" s="120">
        <v>77194</v>
      </c>
      <c r="AI74" s="120">
        <v>81366</v>
      </c>
      <c r="AJ74" s="120">
        <v>85538</v>
      </c>
      <c r="AK74" s="120">
        <v>89710</v>
      </c>
      <c r="AL74" s="120">
        <v>93882</v>
      </c>
      <c r="AM74" s="121">
        <v>98054</v>
      </c>
      <c r="AO74" s="119">
        <v>33550</v>
      </c>
      <c r="AP74" s="120">
        <v>44300</v>
      </c>
      <c r="AQ74" s="120">
        <v>46984</v>
      </c>
      <c r="AR74" s="120">
        <v>49668</v>
      </c>
      <c r="AS74" s="120">
        <v>52352</v>
      </c>
      <c r="AT74" s="120">
        <v>55036</v>
      </c>
      <c r="AU74" s="120">
        <v>57720</v>
      </c>
      <c r="AV74" s="120">
        <v>60404</v>
      </c>
      <c r="AW74" s="121">
        <v>63088</v>
      </c>
      <c r="AX74" s="119">
        <v>53700</v>
      </c>
      <c r="AY74" s="120">
        <v>70900</v>
      </c>
      <c r="AZ74" s="120">
        <v>75196</v>
      </c>
      <c r="BA74" s="120">
        <v>79492</v>
      </c>
      <c r="BB74" s="120">
        <v>83788</v>
      </c>
      <c r="BC74" s="120">
        <v>88084</v>
      </c>
      <c r="BD74" s="120">
        <v>92380</v>
      </c>
      <c r="BE74" s="120">
        <v>96676</v>
      </c>
      <c r="BF74" s="121">
        <v>100972</v>
      </c>
      <c r="BH74" s="119">
        <v>35550</v>
      </c>
      <c r="BI74" s="120">
        <v>46950</v>
      </c>
      <c r="BJ74" s="120">
        <v>49794</v>
      </c>
      <c r="BK74" s="120">
        <v>52638</v>
      </c>
      <c r="BL74" s="120">
        <v>55482</v>
      </c>
      <c r="BM74" s="120">
        <v>58326</v>
      </c>
      <c r="BN74" s="120">
        <v>61170</v>
      </c>
      <c r="BO74" s="120">
        <v>64014</v>
      </c>
      <c r="BP74" s="121">
        <v>66858</v>
      </c>
      <c r="BQ74" s="119">
        <v>56900</v>
      </c>
      <c r="BR74" s="120">
        <v>75150</v>
      </c>
      <c r="BS74" s="120">
        <v>79702</v>
      </c>
      <c r="BT74" s="120">
        <v>84254</v>
      </c>
      <c r="BU74" s="120">
        <v>88806</v>
      </c>
      <c r="BV74" s="120">
        <v>93358</v>
      </c>
      <c r="BW74" s="120">
        <v>97910</v>
      </c>
      <c r="BX74" s="120">
        <v>102462</v>
      </c>
      <c r="BY74" s="121">
        <v>107014</v>
      </c>
    </row>
    <row r="75" spans="1:77" x14ac:dyDescent="0.25">
      <c r="A75" s="85" t="s">
        <v>249</v>
      </c>
      <c r="C75">
        <v>44300</v>
      </c>
      <c r="D75">
        <v>58500</v>
      </c>
      <c r="E75">
        <v>62044</v>
      </c>
      <c r="F75">
        <v>65588</v>
      </c>
      <c r="G75">
        <v>69132</v>
      </c>
      <c r="H75">
        <v>72676</v>
      </c>
      <c r="I75">
        <v>76220</v>
      </c>
      <c r="J75">
        <v>79764</v>
      </c>
      <c r="K75">
        <v>83308</v>
      </c>
      <c r="L75">
        <v>70900</v>
      </c>
      <c r="M75">
        <v>93600</v>
      </c>
      <c r="N75">
        <v>99272</v>
      </c>
      <c r="O75">
        <v>104944</v>
      </c>
      <c r="P75">
        <v>110616</v>
      </c>
      <c r="Q75">
        <v>116288</v>
      </c>
      <c r="R75">
        <v>121960</v>
      </c>
      <c r="S75">
        <v>127632</v>
      </c>
      <c r="T75">
        <v>133304</v>
      </c>
      <c r="V75" s="119">
        <v>47200</v>
      </c>
      <c r="W75" s="120">
        <v>62350</v>
      </c>
      <c r="X75" s="120">
        <v>66126</v>
      </c>
      <c r="Y75" s="120">
        <v>69902</v>
      </c>
      <c r="Z75" s="120">
        <v>73678</v>
      </c>
      <c r="AA75" s="120">
        <v>77454</v>
      </c>
      <c r="AB75" s="120">
        <v>81230</v>
      </c>
      <c r="AC75" s="120">
        <v>85006</v>
      </c>
      <c r="AD75" s="121">
        <v>88782</v>
      </c>
      <c r="AE75" s="119">
        <v>75500</v>
      </c>
      <c r="AF75" s="120">
        <v>99700</v>
      </c>
      <c r="AG75" s="120">
        <v>105740</v>
      </c>
      <c r="AH75" s="120">
        <v>111780</v>
      </c>
      <c r="AI75" s="120">
        <v>117820</v>
      </c>
      <c r="AJ75" s="120">
        <v>123860</v>
      </c>
      <c r="AK75" s="120">
        <v>129900</v>
      </c>
      <c r="AL75" s="120">
        <v>135940</v>
      </c>
      <c r="AM75" s="121">
        <v>141980</v>
      </c>
      <c r="AO75" s="119">
        <v>50900</v>
      </c>
      <c r="AP75" s="120">
        <v>67200</v>
      </c>
      <c r="AQ75" s="120">
        <v>71272</v>
      </c>
      <c r="AR75" s="120">
        <v>75344</v>
      </c>
      <c r="AS75" s="120">
        <v>79416</v>
      </c>
      <c r="AT75" s="120">
        <v>83488</v>
      </c>
      <c r="AU75" s="120">
        <v>87560</v>
      </c>
      <c r="AV75" s="120">
        <v>91632</v>
      </c>
      <c r="AW75" s="121">
        <v>95704</v>
      </c>
      <c r="AX75" s="119">
        <v>81450</v>
      </c>
      <c r="AY75" s="120">
        <v>107550</v>
      </c>
      <c r="AZ75" s="120">
        <v>114066</v>
      </c>
      <c r="BA75" s="120">
        <v>120582</v>
      </c>
      <c r="BB75" s="120">
        <v>127098</v>
      </c>
      <c r="BC75" s="120">
        <v>133614</v>
      </c>
      <c r="BD75" s="120">
        <v>140130</v>
      </c>
      <c r="BE75" s="120">
        <v>146646</v>
      </c>
      <c r="BF75" s="121">
        <v>153162</v>
      </c>
      <c r="BH75" s="119">
        <v>53450</v>
      </c>
      <c r="BI75" s="120">
        <v>70600</v>
      </c>
      <c r="BJ75" s="120">
        <v>74876</v>
      </c>
      <c r="BK75" s="120">
        <v>79152</v>
      </c>
      <c r="BL75" s="120">
        <v>83428</v>
      </c>
      <c r="BM75" s="120">
        <v>87704</v>
      </c>
      <c r="BN75" s="120">
        <v>91980</v>
      </c>
      <c r="BO75" s="120">
        <v>96256</v>
      </c>
      <c r="BP75" s="121">
        <v>100532</v>
      </c>
      <c r="BQ75" s="119">
        <v>85500</v>
      </c>
      <c r="BR75" s="120">
        <v>112900</v>
      </c>
      <c r="BS75" s="120">
        <v>119740</v>
      </c>
      <c r="BT75" s="120">
        <v>126580</v>
      </c>
      <c r="BU75" s="120">
        <v>133420</v>
      </c>
      <c r="BV75" s="120">
        <v>140260</v>
      </c>
      <c r="BW75" s="120">
        <v>147100</v>
      </c>
      <c r="BX75" s="120">
        <v>153940</v>
      </c>
      <c r="BY75" s="121">
        <v>160780</v>
      </c>
    </row>
    <row r="76" spans="1:77" x14ac:dyDescent="0.25">
      <c r="A76" s="85" t="s">
        <v>250</v>
      </c>
      <c r="C76">
        <v>32250</v>
      </c>
      <c r="D76">
        <v>42600</v>
      </c>
      <c r="E76">
        <v>45180</v>
      </c>
      <c r="F76">
        <v>47760</v>
      </c>
      <c r="G76">
        <v>50340</v>
      </c>
      <c r="H76">
        <v>52920</v>
      </c>
      <c r="I76">
        <v>55500</v>
      </c>
      <c r="J76">
        <v>58080</v>
      </c>
      <c r="K76">
        <v>60660</v>
      </c>
      <c r="L76">
        <v>51600</v>
      </c>
      <c r="M76">
        <v>68100</v>
      </c>
      <c r="N76">
        <v>72228</v>
      </c>
      <c r="O76">
        <v>76356</v>
      </c>
      <c r="P76">
        <v>80484</v>
      </c>
      <c r="Q76">
        <v>84612</v>
      </c>
      <c r="R76">
        <v>88740</v>
      </c>
      <c r="S76">
        <v>92868</v>
      </c>
      <c r="T76">
        <v>96996</v>
      </c>
      <c r="V76" s="119">
        <v>35450</v>
      </c>
      <c r="W76" s="120">
        <v>46800</v>
      </c>
      <c r="X76" s="120">
        <v>49636</v>
      </c>
      <c r="Y76" s="120">
        <v>52472</v>
      </c>
      <c r="Z76" s="120">
        <v>55308</v>
      </c>
      <c r="AA76" s="120">
        <v>58144</v>
      </c>
      <c r="AB76" s="120">
        <v>60980</v>
      </c>
      <c r="AC76" s="120">
        <v>63816</v>
      </c>
      <c r="AD76" s="121">
        <v>66652</v>
      </c>
      <c r="AE76" s="119">
        <v>56700</v>
      </c>
      <c r="AF76" s="120">
        <v>74850</v>
      </c>
      <c r="AG76" s="120">
        <v>79386</v>
      </c>
      <c r="AH76" s="120">
        <v>83922</v>
      </c>
      <c r="AI76" s="120">
        <v>88458</v>
      </c>
      <c r="AJ76" s="120">
        <v>92994</v>
      </c>
      <c r="AK76" s="120">
        <v>97530</v>
      </c>
      <c r="AL76" s="120">
        <v>102066</v>
      </c>
      <c r="AM76" s="121">
        <v>106602</v>
      </c>
      <c r="AO76" s="119">
        <v>38300</v>
      </c>
      <c r="AP76" s="120">
        <v>50600</v>
      </c>
      <c r="AQ76" s="120">
        <v>53664</v>
      </c>
      <c r="AR76" s="120">
        <v>56728</v>
      </c>
      <c r="AS76" s="120">
        <v>59792</v>
      </c>
      <c r="AT76" s="120">
        <v>62856</v>
      </c>
      <c r="AU76" s="120">
        <v>65920</v>
      </c>
      <c r="AV76" s="120">
        <v>68984</v>
      </c>
      <c r="AW76" s="121">
        <v>72048</v>
      </c>
      <c r="AX76" s="119">
        <v>61300</v>
      </c>
      <c r="AY76" s="120">
        <v>80950</v>
      </c>
      <c r="AZ76" s="120">
        <v>85854</v>
      </c>
      <c r="BA76" s="120">
        <v>90758</v>
      </c>
      <c r="BB76" s="120">
        <v>95662</v>
      </c>
      <c r="BC76" s="120">
        <v>100566</v>
      </c>
      <c r="BD76" s="120">
        <v>105470</v>
      </c>
      <c r="BE76" s="120">
        <v>110374</v>
      </c>
      <c r="BF76" s="121">
        <v>115278</v>
      </c>
      <c r="BH76" s="119">
        <v>38300</v>
      </c>
      <c r="BI76" s="120">
        <v>50600</v>
      </c>
      <c r="BJ76" s="120">
        <v>53664</v>
      </c>
      <c r="BK76" s="120">
        <v>56728</v>
      </c>
      <c r="BL76" s="120">
        <v>59792</v>
      </c>
      <c r="BM76" s="120">
        <v>62856</v>
      </c>
      <c r="BN76" s="120">
        <v>65920</v>
      </c>
      <c r="BO76" s="120">
        <v>68984</v>
      </c>
      <c r="BP76" s="121">
        <v>72048</v>
      </c>
      <c r="BQ76" s="119">
        <v>61300</v>
      </c>
      <c r="BR76" s="120">
        <v>80950</v>
      </c>
      <c r="BS76" s="120">
        <v>85854</v>
      </c>
      <c r="BT76" s="120">
        <v>90758</v>
      </c>
      <c r="BU76" s="120">
        <v>95662</v>
      </c>
      <c r="BV76" s="120">
        <v>100566</v>
      </c>
      <c r="BW76" s="120">
        <v>105470</v>
      </c>
      <c r="BX76" s="120">
        <v>110374</v>
      </c>
      <c r="BY76" s="121">
        <v>115278</v>
      </c>
    </row>
    <row r="77" spans="1:77" x14ac:dyDescent="0.25">
      <c r="A77" s="85" t="s">
        <v>251</v>
      </c>
      <c r="C77">
        <v>31850</v>
      </c>
      <c r="D77">
        <v>42050</v>
      </c>
      <c r="E77">
        <v>44598</v>
      </c>
      <c r="F77">
        <v>47146</v>
      </c>
      <c r="G77">
        <v>49694</v>
      </c>
      <c r="H77">
        <v>52242</v>
      </c>
      <c r="I77">
        <v>54790</v>
      </c>
      <c r="J77">
        <v>57338</v>
      </c>
      <c r="K77">
        <v>59886</v>
      </c>
      <c r="L77">
        <v>50950</v>
      </c>
      <c r="M77">
        <v>67250</v>
      </c>
      <c r="N77">
        <v>71326</v>
      </c>
      <c r="O77">
        <v>75402</v>
      </c>
      <c r="P77">
        <v>79478</v>
      </c>
      <c r="Q77">
        <v>83554</v>
      </c>
      <c r="R77">
        <v>87630</v>
      </c>
      <c r="S77">
        <v>91706</v>
      </c>
      <c r="T77">
        <v>95782</v>
      </c>
      <c r="V77" s="119">
        <v>33900</v>
      </c>
      <c r="W77" s="120">
        <v>44750</v>
      </c>
      <c r="X77" s="120">
        <v>47462</v>
      </c>
      <c r="Y77" s="120">
        <v>50174</v>
      </c>
      <c r="Z77" s="120">
        <v>52886</v>
      </c>
      <c r="AA77" s="120">
        <v>55598</v>
      </c>
      <c r="AB77" s="120">
        <v>58310</v>
      </c>
      <c r="AC77" s="120">
        <v>61022</v>
      </c>
      <c r="AD77" s="121">
        <v>63734</v>
      </c>
      <c r="AE77" s="119">
        <v>54250</v>
      </c>
      <c r="AF77" s="120">
        <v>71650</v>
      </c>
      <c r="AG77" s="120">
        <v>75990</v>
      </c>
      <c r="AH77" s="120">
        <v>80330</v>
      </c>
      <c r="AI77" s="120">
        <v>84670</v>
      </c>
      <c r="AJ77" s="120">
        <v>89010</v>
      </c>
      <c r="AK77" s="120">
        <v>93350</v>
      </c>
      <c r="AL77" s="120">
        <v>97690</v>
      </c>
      <c r="AM77" s="121">
        <v>102030</v>
      </c>
      <c r="AO77" s="119">
        <v>34250</v>
      </c>
      <c r="AP77" s="120">
        <v>45250</v>
      </c>
      <c r="AQ77" s="120">
        <v>47990</v>
      </c>
      <c r="AR77" s="120">
        <v>50730</v>
      </c>
      <c r="AS77" s="120">
        <v>53470</v>
      </c>
      <c r="AT77" s="120">
        <v>56210</v>
      </c>
      <c r="AU77" s="120">
        <v>58950</v>
      </c>
      <c r="AV77" s="120">
        <v>61690</v>
      </c>
      <c r="AW77" s="121">
        <v>64430</v>
      </c>
      <c r="AX77" s="119">
        <v>54800</v>
      </c>
      <c r="AY77" s="120">
        <v>72350</v>
      </c>
      <c r="AZ77" s="120">
        <v>76734</v>
      </c>
      <c r="BA77" s="120">
        <v>81118</v>
      </c>
      <c r="BB77" s="120">
        <v>85502</v>
      </c>
      <c r="BC77" s="120">
        <v>89886</v>
      </c>
      <c r="BD77" s="120">
        <v>94270</v>
      </c>
      <c r="BE77" s="120">
        <v>98654</v>
      </c>
      <c r="BF77" s="121">
        <v>103038</v>
      </c>
      <c r="BH77" s="119">
        <v>35550</v>
      </c>
      <c r="BI77" s="120">
        <v>46950</v>
      </c>
      <c r="BJ77" s="120">
        <v>49794</v>
      </c>
      <c r="BK77" s="120">
        <v>52638</v>
      </c>
      <c r="BL77" s="120">
        <v>55482</v>
      </c>
      <c r="BM77" s="120">
        <v>58326</v>
      </c>
      <c r="BN77" s="120">
        <v>61170</v>
      </c>
      <c r="BO77" s="120">
        <v>64014</v>
      </c>
      <c r="BP77" s="121">
        <v>66858</v>
      </c>
      <c r="BQ77" s="119">
        <v>56900</v>
      </c>
      <c r="BR77" s="120">
        <v>75150</v>
      </c>
      <c r="BS77" s="120">
        <v>79702</v>
      </c>
      <c r="BT77" s="120">
        <v>84254</v>
      </c>
      <c r="BU77" s="120">
        <v>88806</v>
      </c>
      <c r="BV77" s="120">
        <v>93358</v>
      </c>
      <c r="BW77" s="120">
        <v>97910</v>
      </c>
      <c r="BX77" s="120">
        <v>102462</v>
      </c>
      <c r="BY77" s="121">
        <v>107014</v>
      </c>
    </row>
    <row r="78" spans="1:77" x14ac:dyDescent="0.25">
      <c r="A78" s="85" t="s">
        <v>252</v>
      </c>
      <c r="C78">
        <v>31850</v>
      </c>
      <c r="D78">
        <v>42050</v>
      </c>
      <c r="E78">
        <v>44598</v>
      </c>
      <c r="F78">
        <v>47146</v>
      </c>
      <c r="G78">
        <v>49694</v>
      </c>
      <c r="H78">
        <v>52242</v>
      </c>
      <c r="I78">
        <v>54790</v>
      </c>
      <c r="J78">
        <v>57338</v>
      </c>
      <c r="K78">
        <v>59886</v>
      </c>
      <c r="L78">
        <v>50950</v>
      </c>
      <c r="M78">
        <v>67250</v>
      </c>
      <c r="N78">
        <v>71326</v>
      </c>
      <c r="O78">
        <v>75402</v>
      </c>
      <c r="P78">
        <v>79478</v>
      </c>
      <c r="Q78">
        <v>83554</v>
      </c>
      <c r="R78">
        <v>87630</v>
      </c>
      <c r="S78">
        <v>91706</v>
      </c>
      <c r="T78">
        <v>95782</v>
      </c>
      <c r="V78" s="119">
        <v>34250</v>
      </c>
      <c r="W78" s="120">
        <v>45250</v>
      </c>
      <c r="X78" s="120">
        <v>47990</v>
      </c>
      <c r="Y78" s="120">
        <v>50730</v>
      </c>
      <c r="Z78" s="120">
        <v>53470</v>
      </c>
      <c r="AA78" s="120">
        <v>56210</v>
      </c>
      <c r="AB78" s="120">
        <v>58950</v>
      </c>
      <c r="AC78" s="120">
        <v>61690</v>
      </c>
      <c r="AD78" s="121">
        <v>64430</v>
      </c>
      <c r="AE78" s="119">
        <v>54800</v>
      </c>
      <c r="AF78" s="120">
        <v>72350</v>
      </c>
      <c r="AG78" s="120">
        <v>76734</v>
      </c>
      <c r="AH78" s="120">
        <v>81118</v>
      </c>
      <c r="AI78" s="120">
        <v>85502</v>
      </c>
      <c r="AJ78" s="120">
        <v>89886</v>
      </c>
      <c r="AK78" s="120">
        <v>94270</v>
      </c>
      <c r="AL78" s="120">
        <v>98654</v>
      </c>
      <c r="AM78" s="121">
        <v>103038</v>
      </c>
      <c r="AO78" s="119">
        <v>37400</v>
      </c>
      <c r="AP78" s="120">
        <v>49400</v>
      </c>
      <c r="AQ78" s="120">
        <v>52392</v>
      </c>
      <c r="AR78" s="120">
        <v>55384</v>
      </c>
      <c r="AS78" s="120">
        <v>58376</v>
      </c>
      <c r="AT78" s="120">
        <v>61368</v>
      </c>
      <c r="AU78" s="120">
        <v>64360</v>
      </c>
      <c r="AV78" s="120">
        <v>67352</v>
      </c>
      <c r="AW78" s="121">
        <v>70344</v>
      </c>
      <c r="AX78" s="119">
        <v>59850</v>
      </c>
      <c r="AY78" s="120">
        <v>79000</v>
      </c>
      <c r="AZ78" s="120">
        <v>83788</v>
      </c>
      <c r="BA78" s="120">
        <v>88576</v>
      </c>
      <c r="BB78" s="120">
        <v>93364</v>
      </c>
      <c r="BC78" s="120">
        <v>98152</v>
      </c>
      <c r="BD78" s="120">
        <v>102940</v>
      </c>
      <c r="BE78" s="120">
        <v>107728</v>
      </c>
      <c r="BF78" s="121">
        <v>112516</v>
      </c>
      <c r="BH78" s="119">
        <v>37400</v>
      </c>
      <c r="BI78" s="120">
        <v>49400</v>
      </c>
      <c r="BJ78" s="120">
        <v>52392</v>
      </c>
      <c r="BK78" s="120">
        <v>55384</v>
      </c>
      <c r="BL78" s="120">
        <v>58376</v>
      </c>
      <c r="BM78" s="120">
        <v>61368</v>
      </c>
      <c r="BN78" s="120">
        <v>64360</v>
      </c>
      <c r="BO78" s="120">
        <v>67352</v>
      </c>
      <c r="BP78" s="121">
        <v>70344</v>
      </c>
      <c r="BQ78" s="119">
        <v>59850</v>
      </c>
      <c r="BR78" s="120">
        <v>79050</v>
      </c>
      <c r="BS78" s="120">
        <v>83838</v>
      </c>
      <c r="BT78" s="120">
        <v>88626</v>
      </c>
      <c r="BU78" s="120">
        <v>93414</v>
      </c>
      <c r="BV78" s="120">
        <v>98202</v>
      </c>
      <c r="BW78" s="120">
        <v>102990</v>
      </c>
      <c r="BX78" s="120">
        <v>107778</v>
      </c>
      <c r="BY78" s="121">
        <v>112566</v>
      </c>
    </row>
    <row r="79" spans="1:77" x14ac:dyDescent="0.25">
      <c r="A79" s="85" t="s">
        <v>253</v>
      </c>
      <c r="C79">
        <v>62050</v>
      </c>
      <c r="D79">
        <v>81950</v>
      </c>
      <c r="E79">
        <v>86914</v>
      </c>
      <c r="F79">
        <v>91878</v>
      </c>
      <c r="G79">
        <v>96842</v>
      </c>
      <c r="H79">
        <v>101806</v>
      </c>
      <c r="I79">
        <v>106770</v>
      </c>
      <c r="J79">
        <v>111734</v>
      </c>
      <c r="K79">
        <v>116698</v>
      </c>
      <c r="L79">
        <v>96200</v>
      </c>
      <c r="M79">
        <v>127000</v>
      </c>
      <c r="N79">
        <v>134696</v>
      </c>
      <c r="O79">
        <v>142392</v>
      </c>
      <c r="P79">
        <v>150088</v>
      </c>
      <c r="Q79">
        <v>157784</v>
      </c>
      <c r="R79">
        <v>165480</v>
      </c>
      <c r="S79">
        <v>173176</v>
      </c>
      <c r="T79">
        <v>180872</v>
      </c>
      <c r="V79" s="119">
        <v>65200</v>
      </c>
      <c r="W79" s="120">
        <v>86100</v>
      </c>
      <c r="X79" s="120">
        <v>91316</v>
      </c>
      <c r="Y79" s="120">
        <v>96532</v>
      </c>
      <c r="Z79" s="120">
        <v>101748</v>
      </c>
      <c r="AA79" s="120">
        <v>106964</v>
      </c>
      <c r="AB79" s="120">
        <v>112180</v>
      </c>
      <c r="AC79" s="120">
        <v>117396</v>
      </c>
      <c r="AD79" s="121">
        <v>122612</v>
      </c>
      <c r="AE79" s="119">
        <v>102650</v>
      </c>
      <c r="AF79" s="120">
        <v>135500</v>
      </c>
      <c r="AG79" s="120">
        <v>143712</v>
      </c>
      <c r="AH79" s="120">
        <v>151924</v>
      </c>
      <c r="AI79" s="120">
        <v>160136</v>
      </c>
      <c r="AJ79" s="120">
        <v>168348</v>
      </c>
      <c r="AK79" s="120">
        <v>176560</v>
      </c>
      <c r="AL79" s="120">
        <v>184772</v>
      </c>
      <c r="AM79" s="121">
        <v>192984</v>
      </c>
      <c r="AO79" s="119">
        <v>70050</v>
      </c>
      <c r="AP79" s="120">
        <v>92500</v>
      </c>
      <c r="AQ79" s="120">
        <v>98104</v>
      </c>
      <c r="AR79" s="120">
        <v>103708</v>
      </c>
      <c r="AS79" s="120">
        <v>109312</v>
      </c>
      <c r="AT79" s="120">
        <v>114916</v>
      </c>
      <c r="AU79" s="120">
        <v>120520</v>
      </c>
      <c r="AV79" s="120">
        <v>126124</v>
      </c>
      <c r="AW79" s="121">
        <v>131728</v>
      </c>
      <c r="AX79" s="119">
        <v>104200</v>
      </c>
      <c r="AY79" s="120">
        <v>137550</v>
      </c>
      <c r="AZ79" s="120">
        <v>145886</v>
      </c>
      <c r="BA79" s="120">
        <v>154222</v>
      </c>
      <c r="BB79" s="120">
        <v>162558</v>
      </c>
      <c r="BC79" s="120">
        <v>170894</v>
      </c>
      <c r="BD79" s="120">
        <v>179230</v>
      </c>
      <c r="BE79" s="120">
        <v>187566</v>
      </c>
      <c r="BF79" s="121">
        <v>195902</v>
      </c>
      <c r="BH79" s="119">
        <v>72000</v>
      </c>
      <c r="BI79" s="120">
        <v>95050</v>
      </c>
      <c r="BJ79" s="120">
        <v>100810</v>
      </c>
      <c r="BK79" s="120">
        <v>106570</v>
      </c>
      <c r="BL79" s="120">
        <v>112330</v>
      </c>
      <c r="BM79" s="120">
        <v>118090</v>
      </c>
      <c r="BN79" s="120">
        <v>123850</v>
      </c>
      <c r="BO79" s="120">
        <v>129610</v>
      </c>
      <c r="BP79" s="121">
        <v>135370</v>
      </c>
      <c r="BQ79" s="119">
        <v>106800</v>
      </c>
      <c r="BR79" s="120">
        <v>141000</v>
      </c>
      <c r="BS79" s="120">
        <v>149544</v>
      </c>
      <c r="BT79" s="120">
        <v>158088</v>
      </c>
      <c r="BU79" s="120">
        <v>166632</v>
      </c>
      <c r="BV79" s="120">
        <v>175176</v>
      </c>
      <c r="BW79" s="120">
        <v>183720</v>
      </c>
      <c r="BX79" s="120">
        <v>192264</v>
      </c>
      <c r="BY79" s="121">
        <v>200808</v>
      </c>
    </row>
    <row r="80" spans="1:77" x14ac:dyDescent="0.25">
      <c r="A80" s="85" t="s">
        <v>254</v>
      </c>
      <c r="C80">
        <v>43500</v>
      </c>
      <c r="D80">
        <v>57450</v>
      </c>
      <c r="E80">
        <v>60930</v>
      </c>
      <c r="F80">
        <v>64410</v>
      </c>
      <c r="G80">
        <v>67890</v>
      </c>
      <c r="H80">
        <v>71370</v>
      </c>
      <c r="I80">
        <v>74850</v>
      </c>
      <c r="J80">
        <v>78330</v>
      </c>
      <c r="K80">
        <v>81810</v>
      </c>
      <c r="L80">
        <v>69600</v>
      </c>
      <c r="M80">
        <v>91850</v>
      </c>
      <c r="N80">
        <v>97418</v>
      </c>
      <c r="O80">
        <v>102986</v>
      </c>
      <c r="P80">
        <v>108554</v>
      </c>
      <c r="Q80">
        <v>114122</v>
      </c>
      <c r="R80">
        <v>119690</v>
      </c>
      <c r="S80">
        <v>125258</v>
      </c>
      <c r="T80">
        <v>130826</v>
      </c>
      <c r="V80" s="119">
        <v>47100</v>
      </c>
      <c r="W80" s="120">
        <v>62200</v>
      </c>
      <c r="X80" s="120">
        <v>65968</v>
      </c>
      <c r="Y80" s="120">
        <v>69736</v>
      </c>
      <c r="Z80" s="120">
        <v>73504</v>
      </c>
      <c r="AA80" s="120">
        <v>77272</v>
      </c>
      <c r="AB80" s="120">
        <v>81040</v>
      </c>
      <c r="AC80" s="120">
        <v>84808</v>
      </c>
      <c r="AD80" s="121">
        <v>88576</v>
      </c>
      <c r="AE80" s="119">
        <v>75350</v>
      </c>
      <c r="AF80" s="120">
        <v>99500</v>
      </c>
      <c r="AG80" s="120">
        <v>105528</v>
      </c>
      <c r="AH80" s="120">
        <v>111556</v>
      </c>
      <c r="AI80" s="120">
        <v>117584</v>
      </c>
      <c r="AJ80" s="120">
        <v>123612</v>
      </c>
      <c r="AK80" s="120">
        <v>129640</v>
      </c>
      <c r="AL80" s="120">
        <v>135668</v>
      </c>
      <c r="AM80" s="121">
        <v>141696</v>
      </c>
      <c r="AO80" s="119">
        <v>51000</v>
      </c>
      <c r="AP80" s="120">
        <v>67350</v>
      </c>
      <c r="AQ80" s="120">
        <v>71430</v>
      </c>
      <c r="AR80" s="120">
        <v>75510</v>
      </c>
      <c r="AS80" s="120">
        <v>79590</v>
      </c>
      <c r="AT80" s="120">
        <v>83670</v>
      </c>
      <c r="AU80" s="120">
        <v>87750</v>
      </c>
      <c r="AV80" s="120">
        <v>91830</v>
      </c>
      <c r="AW80" s="121">
        <v>95910</v>
      </c>
      <c r="AX80" s="119">
        <v>81600</v>
      </c>
      <c r="AY80" s="120">
        <v>107750</v>
      </c>
      <c r="AZ80" s="120">
        <v>114278</v>
      </c>
      <c r="BA80" s="120">
        <v>120806</v>
      </c>
      <c r="BB80" s="120">
        <v>127334</v>
      </c>
      <c r="BC80" s="120">
        <v>133862</v>
      </c>
      <c r="BD80" s="120">
        <v>140390</v>
      </c>
      <c r="BE80" s="120">
        <v>146918</v>
      </c>
      <c r="BF80" s="121">
        <v>153446</v>
      </c>
      <c r="BH80" s="119">
        <v>51000</v>
      </c>
      <c r="BI80" s="120">
        <v>67350</v>
      </c>
      <c r="BJ80" s="120">
        <v>71430</v>
      </c>
      <c r="BK80" s="120">
        <v>75510</v>
      </c>
      <c r="BL80" s="120">
        <v>79590</v>
      </c>
      <c r="BM80" s="120">
        <v>83670</v>
      </c>
      <c r="BN80" s="120">
        <v>87750</v>
      </c>
      <c r="BO80" s="120">
        <v>91830</v>
      </c>
      <c r="BP80" s="121">
        <v>95910</v>
      </c>
      <c r="BQ80" s="119">
        <v>81600</v>
      </c>
      <c r="BR80" s="120">
        <v>107750</v>
      </c>
      <c r="BS80" s="120">
        <v>114278</v>
      </c>
      <c r="BT80" s="120">
        <v>120806</v>
      </c>
      <c r="BU80" s="120">
        <v>127334</v>
      </c>
      <c r="BV80" s="120">
        <v>133862</v>
      </c>
      <c r="BW80" s="120">
        <v>140390</v>
      </c>
      <c r="BX80" s="120">
        <v>146918</v>
      </c>
      <c r="BY80" s="121">
        <v>153446</v>
      </c>
    </row>
    <row r="81" spans="1:77" x14ac:dyDescent="0.25">
      <c r="A81" s="85" t="s">
        <v>255</v>
      </c>
      <c r="C81">
        <v>62050</v>
      </c>
      <c r="D81">
        <v>81950</v>
      </c>
      <c r="E81">
        <v>86914</v>
      </c>
      <c r="F81">
        <v>91878</v>
      </c>
      <c r="G81">
        <v>96842</v>
      </c>
      <c r="H81">
        <v>101806</v>
      </c>
      <c r="I81">
        <v>106770</v>
      </c>
      <c r="J81">
        <v>111734</v>
      </c>
      <c r="K81">
        <v>116698</v>
      </c>
      <c r="L81">
        <v>96200</v>
      </c>
      <c r="M81">
        <v>127000</v>
      </c>
      <c r="N81">
        <v>134696</v>
      </c>
      <c r="O81">
        <v>142392</v>
      </c>
      <c r="P81">
        <v>150088</v>
      </c>
      <c r="Q81">
        <v>157784</v>
      </c>
      <c r="R81">
        <v>165480</v>
      </c>
      <c r="S81">
        <v>173176</v>
      </c>
      <c r="T81">
        <v>180872</v>
      </c>
      <c r="V81" s="119">
        <v>65200</v>
      </c>
      <c r="W81" s="120">
        <v>86100</v>
      </c>
      <c r="X81" s="120">
        <v>91316</v>
      </c>
      <c r="Y81" s="120">
        <v>96532</v>
      </c>
      <c r="Z81" s="120">
        <v>101748</v>
      </c>
      <c r="AA81" s="120">
        <v>106964</v>
      </c>
      <c r="AB81" s="120">
        <v>112180</v>
      </c>
      <c r="AC81" s="120">
        <v>117396</v>
      </c>
      <c r="AD81" s="121">
        <v>122612</v>
      </c>
      <c r="AE81" s="119">
        <v>102650</v>
      </c>
      <c r="AF81" s="120">
        <v>135500</v>
      </c>
      <c r="AG81" s="120">
        <v>143712</v>
      </c>
      <c r="AH81" s="120">
        <v>151924</v>
      </c>
      <c r="AI81" s="120">
        <v>160136</v>
      </c>
      <c r="AJ81" s="120">
        <v>168348</v>
      </c>
      <c r="AK81" s="120">
        <v>176560</v>
      </c>
      <c r="AL81" s="120">
        <v>184772</v>
      </c>
      <c r="AM81" s="121">
        <v>192984</v>
      </c>
      <c r="AO81" s="119">
        <v>70050</v>
      </c>
      <c r="AP81" s="120">
        <v>92500</v>
      </c>
      <c r="AQ81" s="120">
        <v>98104</v>
      </c>
      <c r="AR81" s="120">
        <v>103708</v>
      </c>
      <c r="AS81" s="120">
        <v>109312</v>
      </c>
      <c r="AT81" s="120">
        <v>114916</v>
      </c>
      <c r="AU81" s="120">
        <v>120520</v>
      </c>
      <c r="AV81" s="120">
        <v>126124</v>
      </c>
      <c r="AW81" s="121">
        <v>131728</v>
      </c>
      <c r="AX81" s="119">
        <v>104200</v>
      </c>
      <c r="AY81" s="120">
        <v>137550</v>
      </c>
      <c r="AZ81" s="120">
        <v>145886</v>
      </c>
      <c r="BA81" s="120">
        <v>154222</v>
      </c>
      <c r="BB81" s="120">
        <v>162558</v>
      </c>
      <c r="BC81" s="120">
        <v>170894</v>
      </c>
      <c r="BD81" s="120">
        <v>179230</v>
      </c>
      <c r="BE81" s="120">
        <v>187566</v>
      </c>
      <c r="BF81" s="121">
        <v>195902</v>
      </c>
      <c r="BH81" s="119">
        <v>72000</v>
      </c>
      <c r="BI81" s="120">
        <v>95050</v>
      </c>
      <c r="BJ81" s="120">
        <v>100810</v>
      </c>
      <c r="BK81" s="120">
        <v>106570</v>
      </c>
      <c r="BL81" s="120">
        <v>112330</v>
      </c>
      <c r="BM81" s="120">
        <v>118090</v>
      </c>
      <c r="BN81" s="120">
        <v>123850</v>
      </c>
      <c r="BO81" s="120">
        <v>129610</v>
      </c>
      <c r="BP81" s="121">
        <v>135370</v>
      </c>
      <c r="BQ81" s="119">
        <v>106800</v>
      </c>
      <c r="BR81" s="120">
        <v>141000</v>
      </c>
      <c r="BS81" s="120">
        <v>149544</v>
      </c>
      <c r="BT81" s="120">
        <v>158088</v>
      </c>
      <c r="BU81" s="120">
        <v>166632</v>
      </c>
      <c r="BV81" s="120">
        <v>175176</v>
      </c>
      <c r="BW81" s="120">
        <v>183720</v>
      </c>
      <c r="BX81" s="120">
        <v>192264</v>
      </c>
      <c r="BY81" s="121">
        <v>200808</v>
      </c>
    </row>
    <row r="82" spans="1:77" x14ac:dyDescent="0.25">
      <c r="A82" s="85" t="s">
        <v>256</v>
      </c>
      <c r="C82">
        <v>43500</v>
      </c>
      <c r="D82">
        <v>57450</v>
      </c>
      <c r="E82">
        <v>60930</v>
      </c>
      <c r="F82">
        <v>64410</v>
      </c>
      <c r="G82">
        <v>67890</v>
      </c>
      <c r="H82">
        <v>71370</v>
      </c>
      <c r="I82">
        <v>74850</v>
      </c>
      <c r="J82">
        <v>78330</v>
      </c>
      <c r="K82">
        <v>81810</v>
      </c>
      <c r="L82">
        <v>69600</v>
      </c>
      <c r="M82">
        <v>91850</v>
      </c>
      <c r="N82">
        <v>97418</v>
      </c>
      <c r="O82">
        <v>102986</v>
      </c>
      <c r="P82">
        <v>108554</v>
      </c>
      <c r="Q82">
        <v>114122</v>
      </c>
      <c r="R82">
        <v>119690</v>
      </c>
      <c r="S82">
        <v>125258</v>
      </c>
      <c r="T82">
        <v>130826</v>
      </c>
      <c r="V82" s="119">
        <v>47100</v>
      </c>
      <c r="W82" s="120">
        <v>62200</v>
      </c>
      <c r="X82" s="120">
        <v>65968</v>
      </c>
      <c r="Y82" s="120">
        <v>69736</v>
      </c>
      <c r="Z82" s="120">
        <v>73504</v>
      </c>
      <c r="AA82" s="120">
        <v>77272</v>
      </c>
      <c r="AB82" s="120">
        <v>81040</v>
      </c>
      <c r="AC82" s="120">
        <v>84808</v>
      </c>
      <c r="AD82" s="121">
        <v>88576</v>
      </c>
      <c r="AE82" s="119">
        <v>75350</v>
      </c>
      <c r="AF82" s="120">
        <v>99500</v>
      </c>
      <c r="AG82" s="120">
        <v>105528</v>
      </c>
      <c r="AH82" s="120">
        <v>111556</v>
      </c>
      <c r="AI82" s="120">
        <v>117584</v>
      </c>
      <c r="AJ82" s="120">
        <v>123612</v>
      </c>
      <c r="AK82" s="120">
        <v>129640</v>
      </c>
      <c r="AL82" s="120">
        <v>135668</v>
      </c>
      <c r="AM82" s="121">
        <v>141696</v>
      </c>
      <c r="AO82" s="119">
        <v>51000</v>
      </c>
      <c r="AP82" s="120">
        <v>67350</v>
      </c>
      <c r="AQ82" s="120">
        <v>71430</v>
      </c>
      <c r="AR82" s="120">
        <v>75510</v>
      </c>
      <c r="AS82" s="120">
        <v>79590</v>
      </c>
      <c r="AT82" s="120">
        <v>83670</v>
      </c>
      <c r="AU82" s="120">
        <v>87750</v>
      </c>
      <c r="AV82" s="120">
        <v>91830</v>
      </c>
      <c r="AW82" s="121">
        <v>95910</v>
      </c>
      <c r="AX82" s="119">
        <v>81600</v>
      </c>
      <c r="AY82" s="120">
        <v>107750</v>
      </c>
      <c r="AZ82" s="120">
        <v>114278</v>
      </c>
      <c r="BA82" s="120">
        <v>120806</v>
      </c>
      <c r="BB82" s="120">
        <v>127334</v>
      </c>
      <c r="BC82" s="120">
        <v>133862</v>
      </c>
      <c r="BD82" s="120">
        <v>140390</v>
      </c>
      <c r="BE82" s="120">
        <v>146918</v>
      </c>
      <c r="BF82" s="121">
        <v>153446</v>
      </c>
      <c r="BH82" s="119">
        <v>51000</v>
      </c>
      <c r="BI82" s="120">
        <v>67350</v>
      </c>
      <c r="BJ82" s="120">
        <v>71430</v>
      </c>
      <c r="BK82" s="120">
        <v>75510</v>
      </c>
      <c r="BL82" s="120">
        <v>79590</v>
      </c>
      <c r="BM82" s="120">
        <v>83670</v>
      </c>
      <c r="BN82" s="120">
        <v>87750</v>
      </c>
      <c r="BO82" s="120">
        <v>91830</v>
      </c>
      <c r="BP82" s="121">
        <v>95910</v>
      </c>
      <c r="BQ82" s="119">
        <v>81600</v>
      </c>
      <c r="BR82" s="120">
        <v>107750</v>
      </c>
      <c r="BS82" s="120">
        <v>114278</v>
      </c>
      <c r="BT82" s="120">
        <v>120806</v>
      </c>
      <c r="BU82" s="120">
        <v>127334</v>
      </c>
      <c r="BV82" s="120">
        <v>133862</v>
      </c>
      <c r="BW82" s="120">
        <v>140390</v>
      </c>
      <c r="BX82" s="120">
        <v>146918</v>
      </c>
      <c r="BY82" s="121">
        <v>153446</v>
      </c>
    </row>
    <row r="83" spans="1:77" x14ac:dyDescent="0.25">
      <c r="A83" s="85" t="s">
        <v>257</v>
      </c>
      <c r="C83">
        <v>43500</v>
      </c>
      <c r="D83">
        <v>57450</v>
      </c>
      <c r="E83">
        <v>60930</v>
      </c>
      <c r="F83">
        <v>64410</v>
      </c>
      <c r="G83">
        <v>67890</v>
      </c>
      <c r="H83">
        <v>71370</v>
      </c>
      <c r="I83">
        <v>74850</v>
      </c>
      <c r="J83">
        <v>78330</v>
      </c>
      <c r="K83">
        <v>81810</v>
      </c>
      <c r="L83">
        <v>69600</v>
      </c>
      <c r="M83">
        <v>91850</v>
      </c>
      <c r="N83">
        <v>97418</v>
      </c>
      <c r="O83">
        <v>102986</v>
      </c>
      <c r="P83">
        <v>108554</v>
      </c>
      <c r="Q83">
        <v>114122</v>
      </c>
      <c r="R83">
        <v>119690</v>
      </c>
      <c r="S83">
        <v>125258</v>
      </c>
      <c r="T83">
        <v>130826</v>
      </c>
      <c r="V83" s="119">
        <v>47100</v>
      </c>
      <c r="W83" s="120">
        <v>62200</v>
      </c>
      <c r="X83" s="120">
        <v>65968</v>
      </c>
      <c r="Y83" s="120">
        <v>69736</v>
      </c>
      <c r="Z83" s="120">
        <v>73504</v>
      </c>
      <c r="AA83" s="120">
        <v>77272</v>
      </c>
      <c r="AB83" s="120">
        <v>81040</v>
      </c>
      <c r="AC83" s="120">
        <v>84808</v>
      </c>
      <c r="AD83" s="121">
        <v>88576</v>
      </c>
      <c r="AE83" s="119">
        <v>75350</v>
      </c>
      <c r="AF83" s="120">
        <v>99500</v>
      </c>
      <c r="AG83" s="120">
        <v>105528</v>
      </c>
      <c r="AH83" s="120">
        <v>111556</v>
      </c>
      <c r="AI83" s="120">
        <v>117584</v>
      </c>
      <c r="AJ83" s="120">
        <v>123612</v>
      </c>
      <c r="AK83" s="120">
        <v>129640</v>
      </c>
      <c r="AL83" s="120">
        <v>135668</v>
      </c>
      <c r="AM83" s="121">
        <v>141696</v>
      </c>
      <c r="AO83" s="119">
        <v>51000</v>
      </c>
      <c r="AP83" s="120">
        <v>67350</v>
      </c>
      <c r="AQ83" s="120">
        <v>71430</v>
      </c>
      <c r="AR83" s="120">
        <v>75510</v>
      </c>
      <c r="AS83" s="120">
        <v>79590</v>
      </c>
      <c r="AT83" s="120">
        <v>83670</v>
      </c>
      <c r="AU83" s="120">
        <v>87750</v>
      </c>
      <c r="AV83" s="120">
        <v>91830</v>
      </c>
      <c r="AW83" s="121">
        <v>95910</v>
      </c>
      <c r="AX83" s="119">
        <v>81600</v>
      </c>
      <c r="AY83" s="120">
        <v>107750</v>
      </c>
      <c r="AZ83" s="120">
        <v>114278</v>
      </c>
      <c r="BA83" s="120">
        <v>120806</v>
      </c>
      <c r="BB83" s="120">
        <v>127334</v>
      </c>
      <c r="BC83" s="120">
        <v>133862</v>
      </c>
      <c r="BD83" s="120">
        <v>140390</v>
      </c>
      <c r="BE83" s="120">
        <v>146918</v>
      </c>
      <c r="BF83" s="121">
        <v>153446</v>
      </c>
      <c r="BH83" s="119">
        <v>51000</v>
      </c>
      <c r="BI83" s="120">
        <v>67350</v>
      </c>
      <c r="BJ83" s="120">
        <v>71430</v>
      </c>
      <c r="BK83" s="120">
        <v>75510</v>
      </c>
      <c r="BL83" s="120">
        <v>79590</v>
      </c>
      <c r="BM83" s="120">
        <v>83670</v>
      </c>
      <c r="BN83" s="120">
        <v>87750</v>
      </c>
      <c r="BO83" s="120">
        <v>91830</v>
      </c>
      <c r="BP83" s="121">
        <v>95910</v>
      </c>
      <c r="BQ83" s="119">
        <v>81600</v>
      </c>
      <c r="BR83" s="120">
        <v>107750</v>
      </c>
      <c r="BS83" s="120">
        <v>114278</v>
      </c>
      <c r="BT83" s="120">
        <v>120806</v>
      </c>
      <c r="BU83" s="120">
        <v>127334</v>
      </c>
      <c r="BV83" s="120">
        <v>133862</v>
      </c>
      <c r="BW83" s="120">
        <v>140390</v>
      </c>
      <c r="BX83" s="120">
        <v>146918</v>
      </c>
      <c r="BY83" s="121">
        <v>153446</v>
      </c>
    </row>
    <row r="84" spans="1:77" x14ac:dyDescent="0.25">
      <c r="A84" s="85" t="s">
        <v>258</v>
      </c>
      <c r="C84">
        <v>43500</v>
      </c>
      <c r="D84">
        <v>57450</v>
      </c>
      <c r="E84">
        <v>60930</v>
      </c>
      <c r="F84">
        <v>64410</v>
      </c>
      <c r="G84">
        <v>67890</v>
      </c>
      <c r="H84">
        <v>71370</v>
      </c>
      <c r="I84">
        <v>74850</v>
      </c>
      <c r="J84">
        <v>78330</v>
      </c>
      <c r="K84">
        <v>81810</v>
      </c>
      <c r="L84">
        <v>69600</v>
      </c>
      <c r="M84">
        <v>91850</v>
      </c>
      <c r="N84">
        <v>97418</v>
      </c>
      <c r="O84">
        <v>102986</v>
      </c>
      <c r="P84">
        <v>108554</v>
      </c>
      <c r="Q84">
        <v>114122</v>
      </c>
      <c r="R84">
        <v>119690</v>
      </c>
      <c r="S84">
        <v>125258</v>
      </c>
      <c r="T84">
        <v>130826</v>
      </c>
      <c r="V84" s="119">
        <v>47100</v>
      </c>
      <c r="W84" s="120">
        <v>62200</v>
      </c>
      <c r="X84" s="120">
        <v>65968</v>
      </c>
      <c r="Y84" s="120">
        <v>69736</v>
      </c>
      <c r="Z84" s="120">
        <v>73504</v>
      </c>
      <c r="AA84" s="120">
        <v>77272</v>
      </c>
      <c r="AB84" s="120">
        <v>81040</v>
      </c>
      <c r="AC84" s="120">
        <v>84808</v>
      </c>
      <c r="AD84" s="121">
        <v>88576</v>
      </c>
      <c r="AE84" s="119">
        <v>75350</v>
      </c>
      <c r="AF84" s="120">
        <v>99500</v>
      </c>
      <c r="AG84" s="120">
        <v>105528</v>
      </c>
      <c r="AH84" s="120">
        <v>111556</v>
      </c>
      <c r="AI84" s="120">
        <v>117584</v>
      </c>
      <c r="AJ84" s="120">
        <v>123612</v>
      </c>
      <c r="AK84" s="120">
        <v>129640</v>
      </c>
      <c r="AL84" s="120">
        <v>135668</v>
      </c>
      <c r="AM84" s="121">
        <v>141696</v>
      </c>
      <c r="AO84" s="119">
        <v>51000</v>
      </c>
      <c r="AP84" s="120">
        <v>67350</v>
      </c>
      <c r="AQ84" s="120">
        <v>71430</v>
      </c>
      <c r="AR84" s="120">
        <v>75510</v>
      </c>
      <c r="AS84" s="120">
        <v>79590</v>
      </c>
      <c r="AT84" s="120">
        <v>83670</v>
      </c>
      <c r="AU84" s="120">
        <v>87750</v>
      </c>
      <c r="AV84" s="120">
        <v>91830</v>
      </c>
      <c r="AW84" s="121">
        <v>95910</v>
      </c>
      <c r="AX84" s="119">
        <v>81600</v>
      </c>
      <c r="AY84" s="120">
        <v>107750</v>
      </c>
      <c r="AZ84" s="120">
        <v>114278</v>
      </c>
      <c r="BA84" s="120">
        <v>120806</v>
      </c>
      <c r="BB84" s="120">
        <v>127334</v>
      </c>
      <c r="BC84" s="120">
        <v>133862</v>
      </c>
      <c r="BD84" s="120">
        <v>140390</v>
      </c>
      <c r="BE84" s="120">
        <v>146918</v>
      </c>
      <c r="BF84" s="121">
        <v>153446</v>
      </c>
      <c r="BH84" s="119">
        <v>51000</v>
      </c>
      <c r="BI84" s="120">
        <v>67350</v>
      </c>
      <c r="BJ84" s="120">
        <v>71430</v>
      </c>
      <c r="BK84" s="120">
        <v>75510</v>
      </c>
      <c r="BL84" s="120">
        <v>79590</v>
      </c>
      <c r="BM84" s="120">
        <v>83670</v>
      </c>
      <c r="BN84" s="120">
        <v>87750</v>
      </c>
      <c r="BO84" s="120">
        <v>91830</v>
      </c>
      <c r="BP84" s="121">
        <v>95910</v>
      </c>
      <c r="BQ84" s="119">
        <v>81600</v>
      </c>
      <c r="BR84" s="120">
        <v>107750</v>
      </c>
      <c r="BS84" s="120">
        <v>114278</v>
      </c>
      <c r="BT84" s="120">
        <v>120806</v>
      </c>
      <c r="BU84" s="120">
        <v>127334</v>
      </c>
      <c r="BV84" s="120">
        <v>133862</v>
      </c>
      <c r="BW84" s="120">
        <v>140390</v>
      </c>
      <c r="BX84" s="120">
        <v>146918</v>
      </c>
      <c r="BY84" s="121">
        <v>153446</v>
      </c>
    </row>
    <row r="85" spans="1:77" x14ac:dyDescent="0.25">
      <c r="A85" s="85" t="s">
        <v>259</v>
      </c>
      <c r="C85">
        <v>66400</v>
      </c>
      <c r="D85">
        <v>87650</v>
      </c>
      <c r="E85">
        <v>92962</v>
      </c>
      <c r="F85">
        <v>98274</v>
      </c>
      <c r="G85">
        <v>103586</v>
      </c>
      <c r="H85">
        <v>108898</v>
      </c>
      <c r="I85">
        <v>114210</v>
      </c>
      <c r="J85">
        <v>119522</v>
      </c>
      <c r="K85">
        <v>124834</v>
      </c>
      <c r="L85">
        <v>96200</v>
      </c>
      <c r="M85">
        <v>127000</v>
      </c>
      <c r="N85">
        <v>134696</v>
      </c>
      <c r="O85">
        <v>142392</v>
      </c>
      <c r="P85">
        <v>150088</v>
      </c>
      <c r="Q85">
        <v>157784</v>
      </c>
      <c r="R85">
        <v>165480</v>
      </c>
      <c r="S85">
        <v>173176</v>
      </c>
      <c r="T85">
        <v>180872</v>
      </c>
      <c r="V85" s="119">
        <v>73000</v>
      </c>
      <c r="W85" s="120">
        <v>96400</v>
      </c>
      <c r="X85" s="120">
        <v>102240</v>
      </c>
      <c r="Y85" s="120">
        <v>108080</v>
      </c>
      <c r="Z85" s="120">
        <v>113920</v>
      </c>
      <c r="AA85" s="120">
        <v>119760</v>
      </c>
      <c r="AB85" s="120">
        <v>125600</v>
      </c>
      <c r="AC85" s="120">
        <v>131440</v>
      </c>
      <c r="AD85" s="121">
        <v>137280</v>
      </c>
      <c r="AE85" s="119">
        <v>103350</v>
      </c>
      <c r="AF85" s="120">
        <v>136450</v>
      </c>
      <c r="AG85" s="120">
        <v>144718</v>
      </c>
      <c r="AH85" s="120">
        <v>152986</v>
      </c>
      <c r="AI85" s="120">
        <v>161254</v>
      </c>
      <c r="AJ85" s="120">
        <v>169522</v>
      </c>
      <c r="AK85" s="120">
        <v>177790</v>
      </c>
      <c r="AL85" s="120">
        <v>186058</v>
      </c>
      <c r="AM85" s="121">
        <v>194326</v>
      </c>
      <c r="AO85" s="119">
        <v>75300</v>
      </c>
      <c r="AP85" s="120">
        <v>99400</v>
      </c>
      <c r="AQ85" s="120">
        <v>105424</v>
      </c>
      <c r="AR85" s="120">
        <v>111448</v>
      </c>
      <c r="AS85" s="120">
        <v>117472</v>
      </c>
      <c r="AT85" s="120">
        <v>123496</v>
      </c>
      <c r="AU85" s="120">
        <v>129520</v>
      </c>
      <c r="AV85" s="120">
        <v>135544</v>
      </c>
      <c r="AW85" s="121">
        <v>141568</v>
      </c>
      <c r="AX85" s="119">
        <v>104200</v>
      </c>
      <c r="AY85" s="120">
        <v>137550</v>
      </c>
      <c r="AZ85" s="120">
        <v>145886</v>
      </c>
      <c r="BA85" s="120">
        <v>154222</v>
      </c>
      <c r="BB85" s="120">
        <v>162558</v>
      </c>
      <c r="BC85" s="120">
        <v>170894</v>
      </c>
      <c r="BD85" s="120">
        <v>179230</v>
      </c>
      <c r="BE85" s="120">
        <v>187566</v>
      </c>
      <c r="BF85" s="121">
        <v>195902</v>
      </c>
      <c r="BH85" s="119">
        <v>75300</v>
      </c>
      <c r="BI85" s="120">
        <v>99400</v>
      </c>
      <c r="BJ85" s="120">
        <v>105424</v>
      </c>
      <c r="BK85" s="120">
        <v>111448</v>
      </c>
      <c r="BL85" s="120">
        <v>117472</v>
      </c>
      <c r="BM85" s="120">
        <v>123496</v>
      </c>
      <c r="BN85" s="120">
        <v>129520</v>
      </c>
      <c r="BO85" s="120">
        <v>135544</v>
      </c>
      <c r="BP85" s="121">
        <v>141568</v>
      </c>
      <c r="BQ85" s="119">
        <v>106800</v>
      </c>
      <c r="BR85" s="120">
        <v>141000</v>
      </c>
      <c r="BS85" s="120">
        <v>149544</v>
      </c>
      <c r="BT85" s="120">
        <v>158088</v>
      </c>
      <c r="BU85" s="120">
        <v>166632</v>
      </c>
      <c r="BV85" s="120">
        <v>175176</v>
      </c>
      <c r="BW85" s="120">
        <v>183720</v>
      </c>
      <c r="BX85" s="120">
        <v>192264</v>
      </c>
      <c r="BY85" s="121">
        <v>200808</v>
      </c>
    </row>
    <row r="86" spans="1:77" x14ac:dyDescent="0.25">
      <c r="A86" s="85" t="s">
        <v>260</v>
      </c>
      <c r="C86">
        <v>62050</v>
      </c>
      <c r="D86">
        <v>81950</v>
      </c>
      <c r="E86">
        <v>86914</v>
      </c>
      <c r="F86">
        <v>91878</v>
      </c>
      <c r="G86">
        <v>96842</v>
      </c>
      <c r="H86">
        <v>101806</v>
      </c>
      <c r="I86">
        <v>106770</v>
      </c>
      <c r="J86">
        <v>111734</v>
      </c>
      <c r="K86">
        <v>116698</v>
      </c>
      <c r="L86">
        <v>96200</v>
      </c>
      <c r="M86">
        <v>127000</v>
      </c>
      <c r="N86">
        <v>134696</v>
      </c>
      <c r="O86">
        <v>142392</v>
      </c>
      <c r="P86">
        <v>150088</v>
      </c>
      <c r="Q86">
        <v>157784</v>
      </c>
      <c r="R86">
        <v>165480</v>
      </c>
      <c r="S86">
        <v>173176</v>
      </c>
      <c r="T86">
        <v>180872</v>
      </c>
      <c r="V86" s="119">
        <v>65200</v>
      </c>
      <c r="W86" s="120">
        <v>86100</v>
      </c>
      <c r="X86" s="120">
        <v>91316</v>
      </c>
      <c r="Y86" s="120">
        <v>96532</v>
      </c>
      <c r="Z86" s="120">
        <v>101748</v>
      </c>
      <c r="AA86" s="120">
        <v>106964</v>
      </c>
      <c r="AB86" s="120">
        <v>112180</v>
      </c>
      <c r="AC86" s="120">
        <v>117396</v>
      </c>
      <c r="AD86" s="121">
        <v>122612</v>
      </c>
      <c r="AE86" s="119">
        <v>102650</v>
      </c>
      <c r="AF86" s="120">
        <v>135500</v>
      </c>
      <c r="AG86" s="120">
        <v>143712</v>
      </c>
      <c r="AH86" s="120">
        <v>151924</v>
      </c>
      <c r="AI86" s="120">
        <v>160136</v>
      </c>
      <c r="AJ86" s="120">
        <v>168348</v>
      </c>
      <c r="AK86" s="120">
        <v>176560</v>
      </c>
      <c r="AL86" s="120">
        <v>184772</v>
      </c>
      <c r="AM86" s="121">
        <v>192984</v>
      </c>
      <c r="AO86" s="119">
        <v>70050</v>
      </c>
      <c r="AP86" s="120">
        <v>92500</v>
      </c>
      <c r="AQ86" s="120">
        <v>98104</v>
      </c>
      <c r="AR86" s="120">
        <v>103708</v>
      </c>
      <c r="AS86" s="120">
        <v>109312</v>
      </c>
      <c r="AT86" s="120">
        <v>114916</v>
      </c>
      <c r="AU86" s="120">
        <v>120520</v>
      </c>
      <c r="AV86" s="120">
        <v>126124</v>
      </c>
      <c r="AW86" s="121">
        <v>131728</v>
      </c>
      <c r="AX86" s="119">
        <v>104200</v>
      </c>
      <c r="AY86" s="120">
        <v>137550</v>
      </c>
      <c r="AZ86" s="120">
        <v>145886</v>
      </c>
      <c r="BA86" s="120">
        <v>154222</v>
      </c>
      <c r="BB86" s="120">
        <v>162558</v>
      </c>
      <c r="BC86" s="120">
        <v>170894</v>
      </c>
      <c r="BD86" s="120">
        <v>179230</v>
      </c>
      <c r="BE86" s="120">
        <v>187566</v>
      </c>
      <c r="BF86" s="121">
        <v>195902</v>
      </c>
      <c r="BH86" s="119">
        <v>72000</v>
      </c>
      <c r="BI86" s="120">
        <v>95050</v>
      </c>
      <c r="BJ86" s="120">
        <v>100810</v>
      </c>
      <c r="BK86" s="120">
        <v>106570</v>
      </c>
      <c r="BL86" s="120">
        <v>112330</v>
      </c>
      <c r="BM86" s="120">
        <v>118090</v>
      </c>
      <c r="BN86" s="120">
        <v>123850</v>
      </c>
      <c r="BO86" s="120">
        <v>129610</v>
      </c>
      <c r="BP86" s="121">
        <v>135370</v>
      </c>
      <c r="BQ86" s="119">
        <v>106800</v>
      </c>
      <c r="BR86" s="120">
        <v>141000</v>
      </c>
      <c r="BS86" s="120">
        <v>149544</v>
      </c>
      <c r="BT86" s="120">
        <v>158088</v>
      </c>
      <c r="BU86" s="120">
        <v>166632</v>
      </c>
      <c r="BV86" s="120">
        <v>175176</v>
      </c>
      <c r="BW86" s="120">
        <v>183720</v>
      </c>
      <c r="BX86" s="120">
        <v>192264</v>
      </c>
      <c r="BY86" s="121">
        <v>200808</v>
      </c>
    </row>
    <row r="87" spans="1:77" x14ac:dyDescent="0.25">
      <c r="A87" s="85" t="s">
        <v>261</v>
      </c>
      <c r="C87">
        <v>43500</v>
      </c>
      <c r="D87">
        <v>57450</v>
      </c>
      <c r="E87">
        <v>60930</v>
      </c>
      <c r="F87">
        <v>64410</v>
      </c>
      <c r="G87">
        <v>67890</v>
      </c>
      <c r="H87">
        <v>71370</v>
      </c>
      <c r="I87">
        <v>74850</v>
      </c>
      <c r="J87">
        <v>78330</v>
      </c>
      <c r="K87">
        <v>81810</v>
      </c>
      <c r="L87">
        <v>69600</v>
      </c>
      <c r="M87">
        <v>91850</v>
      </c>
      <c r="N87">
        <v>97418</v>
      </c>
      <c r="O87">
        <v>102986</v>
      </c>
      <c r="P87">
        <v>108554</v>
      </c>
      <c r="Q87">
        <v>114122</v>
      </c>
      <c r="R87">
        <v>119690</v>
      </c>
      <c r="S87">
        <v>125258</v>
      </c>
      <c r="T87">
        <v>130826</v>
      </c>
      <c r="V87" s="119">
        <v>47100</v>
      </c>
      <c r="W87" s="120">
        <v>62200</v>
      </c>
      <c r="X87" s="120">
        <v>65968</v>
      </c>
      <c r="Y87" s="120">
        <v>69736</v>
      </c>
      <c r="Z87" s="120">
        <v>73504</v>
      </c>
      <c r="AA87" s="120">
        <v>77272</v>
      </c>
      <c r="AB87" s="120">
        <v>81040</v>
      </c>
      <c r="AC87" s="120">
        <v>84808</v>
      </c>
      <c r="AD87" s="121">
        <v>88576</v>
      </c>
      <c r="AE87" s="119">
        <v>75350</v>
      </c>
      <c r="AF87" s="120">
        <v>99500</v>
      </c>
      <c r="AG87" s="120">
        <v>105528</v>
      </c>
      <c r="AH87" s="120">
        <v>111556</v>
      </c>
      <c r="AI87" s="120">
        <v>117584</v>
      </c>
      <c r="AJ87" s="120">
        <v>123612</v>
      </c>
      <c r="AK87" s="120">
        <v>129640</v>
      </c>
      <c r="AL87" s="120">
        <v>135668</v>
      </c>
      <c r="AM87" s="121">
        <v>141696</v>
      </c>
      <c r="AO87" s="119">
        <v>51400</v>
      </c>
      <c r="AP87" s="120">
        <v>67850</v>
      </c>
      <c r="AQ87" s="120">
        <v>71962</v>
      </c>
      <c r="AR87" s="120">
        <v>76074</v>
      </c>
      <c r="AS87" s="120">
        <v>80186</v>
      </c>
      <c r="AT87" s="120">
        <v>84298</v>
      </c>
      <c r="AU87" s="120">
        <v>88410</v>
      </c>
      <c r="AV87" s="120">
        <v>92522</v>
      </c>
      <c r="AW87" s="121">
        <v>96634</v>
      </c>
      <c r="AX87" s="119">
        <v>82250</v>
      </c>
      <c r="AY87" s="120">
        <v>108600</v>
      </c>
      <c r="AZ87" s="120">
        <v>115180</v>
      </c>
      <c r="BA87" s="120">
        <v>121760</v>
      </c>
      <c r="BB87" s="120">
        <v>128340</v>
      </c>
      <c r="BC87" s="120">
        <v>134920</v>
      </c>
      <c r="BD87" s="120">
        <v>141500</v>
      </c>
      <c r="BE87" s="120">
        <v>148080</v>
      </c>
      <c r="BF87" s="121">
        <v>154660</v>
      </c>
      <c r="BH87" s="119">
        <v>55550</v>
      </c>
      <c r="BI87" s="120">
        <v>73350</v>
      </c>
      <c r="BJ87" s="120">
        <v>77794</v>
      </c>
      <c r="BK87" s="120">
        <v>82238</v>
      </c>
      <c r="BL87" s="120">
        <v>86682</v>
      </c>
      <c r="BM87" s="120">
        <v>91126</v>
      </c>
      <c r="BN87" s="120">
        <v>95570</v>
      </c>
      <c r="BO87" s="120">
        <v>100014</v>
      </c>
      <c r="BP87" s="121">
        <v>104458</v>
      </c>
      <c r="BQ87" s="119">
        <v>88900</v>
      </c>
      <c r="BR87" s="120">
        <v>117350</v>
      </c>
      <c r="BS87" s="120">
        <v>124462</v>
      </c>
      <c r="BT87" s="120">
        <v>131574</v>
      </c>
      <c r="BU87" s="120">
        <v>138686</v>
      </c>
      <c r="BV87" s="120">
        <v>145798</v>
      </c>
      <c r="BW87" s="120">
        <v>152910</v>
      </c>
      <c r="BX87" s="120">
        <v>160022</v>
      </c>
      <c r="BY87" s="121">
        <v>167134</v>
      </c>
    </row>
    <row r="88" spans="1:77" x14ac:dyDescent="0.25">
      <c r="A88" s="85" t="s">
        <v>262</v>
      </c>
      <c r="C88">
        <v>45200</v>
      </c>
      <c r="D88">
        <v>59700</v>
      </c>
      <c r="E88">
        <v>63316</v>
      </c>
      <c r="F88">
        <v>66932</v>
      </c>
      <c r="G88">
        <v>70548</v>
      </c>
      <c r="H88">
        <v>74164</v>
      </c>
      <c r="I88">
        <v>77780</v>
      </c>
      <c r="J88">
        <v>81396</v>
      </c>
      <c r="K88">
        <v>85012</v>
      </c>
      <c r="L88">
        <v>72300</v>
      </c>
      <c r="M88">
        <v>95450</v>
      </c>
      <c r="N88">
        <v>101234</v>
      </c>
      <c r="O88">
        <v>107018</v>
      </c>
      <c r="P88">
        <v>112802</v>
      </c>
      <c r="Q88">
        <v>118586</v>
      </c>
      <c r="R88">
        <v>124370</v>
      </c>
      <c r="S88">
        <v>130154</v>
      </c>
      <c r="T88">
        <v>135938</v>
      </c>
      <c r="V88" s="119">
        <v>47100</v>
      </c>
      <c r="W88" s="120">
        <v>62200</v>
      </c>
      <c r="X88" s="120">
        <v>65968</v>
      </c>
      <c r="Y88" s="120">
        <v>69736</v>
      </c>
      <c r="Z88" s="120">
        <v>73504</v>
      </c>
      <c r="AA88" s="120">
        <v>77272</v>
      </c>
      <c r="AB88" s="120">
        <v>81040</v>
      </c>
      <c r="AC88" s="120">
        <v>84808</v>
      </c>
      <c r="AD88" s="121">
        <v>88576</v>
      </c>
      <c r="AE88" s="119">
        <v>75350</v>
      </c>
      <c r="AF88" s="120">
        <v>99500</v>
      </c>
      <c r="AG88" s="120">
        <v>105528</v>
      </c>
      <c r="AH88" s="120">
        <v>111556</v>
      </c>
      <c r="AI88" s="120">
        <v>117584</v>
      </c>
      <c r="AJ88" s="120">
        <v>123612</v>
      </c>
      <c r="AK88" s="120">
        <v>129640</v>
      </c>
      <c r="AL88" s="120">
        <v>135668</v>
      </c>
      <c r="AM88" s="121">
        <v>141696</v>
      </c>
      <c r="AO88" s="119">
        <v>51000</v>
      </c>
      <c r="AP88" s="120">
        <v>67350</v>
      </c>
      <c r="AQ88" s="120">
        <v>71430</v>
      </c>
      <c r="AR88" s="120">
        <v>75510</v>
      </c>
      <c r="AS88" s="120">
        <v>79590</v>
      </c>
      <c r="AT88" s="120">
        <v>83670</v>
      </c>
      <c r="AU88" s="120">
        <v>87750</v>
      </c>
      <c r="AV88" s="120">
        <v>91830</v>
      </c>
      <c r="AW88" s="121">
        <v>95910</v>
      </c>
      <c r="AX88" s="119">
        <v>81600</v>
      </c>
      <c r="AY88" s="120">
        <v>107750</v>
      </c>
      <c r="AZ88" s="120">
        <v>114278</v>
      </c>
      <c r="BA88" s="120">
        <v>120806</v>
      </c>
      <c r="BB88" s="120">
        <v>127334</v>
      </c>
      <c r="BC88" s="120">
        <v>133862</v>
      </c>
      <c r="BD88" s="120">
        <v>140390</v>
      </c>
      <c r="BE88" s="120">
        <v>146918</v>
      </c>
      <c r="BF88" s="121">
        <v>153446</v>
      </c>
      <c r="BH88" s="119">
        <v>51000</v>
      </c>
      <c r="BI88" s="120">
        <v>67350</v>
      </c>
      <c r="BJ88" s="120">
        <v>71430</v>
      </c>
      <c r="BK88" s="120">
        <v>75510</v>
      </c>
      <c r="BL88" s="120">
        <v>79590</v>
      </c>
      <c r="BM88" s="120">
        <v>83670</v>
      </c>
      <c r="BN88" s="120">
        <v>87750</v>
      </c>
      <c r="BO88" s="120">
        <v>91830</v>
      </c>
      <c r="BP88" s="121">
        <v>95910</v>
      </c>
      <c r="BQ88" s="119">
        <v>81600</v>
      </c>
      <c r="BR88" s="120">
        <v>107750</v>
      </c>
      <c r="BS88" s="120">
        <v>114278</v>
      </c>
      <c r="BT88" s="120">
        <v>120806</v>
      </c>
      <c r="BU88" s="120">
        <v>127334</v>
      </c>
      <c r="BV88" s="120">
        <v>133862</v>
      </c>
      <c r="BW88" s="120">
        <v>140390</v>
      </c>
      <c r="BX88" s="120">
        <v>146918</v>
      </c>
      <c r="BY88" s="121">
        <v>153446</v>
      </c>
    </row>
    <row r="89" spans="1:77" x14ac:dyDescent="0.25">
      <c r="A89" s="85" t="s">
        <v>263</v>
      </c>
      <c r="C89">
        <v>62050</v>
      </c>
      <c r="D89">
        <v>81950</v>
      </c>
      <c r="E89">
        <v>86914</v>
      </c>
      <c r="F89">
        <v>91878</v>
      </c>
      <c r="G89">
        <v>96842</v>
      </c>
      <c r="H89">
        <v>101806</v>
      </c>
      <c r="I89">
        <v>106770</v>
      </c>
      <c r="J89">
        <v>111734</v>
      </c>
      <c r="K89">
        <v>116698</v>
      </c>
      <c r="L89">
        <v>96200</v>
      </c>
      <c r="M89">
        <v>127000</v>
      </c>
      <c r="N89">
        <v>134696</v>
      </c>
      <c r="O89">
        <v>142392</v>
      </c>
      <c r="P89">
        <v>150088</v>
      </c>
      <c r="Q89">
        <v>157784</v>
      </c>
      <c r="R89">
        <v>165480</v>
      </c>
      <c r="S89">
        <v>173176</v>
      </c>
      <c r="T89">
        <v>180872</v>
      </c>
      <c r="V89" s="119">
        <v>65200</v>
      </c>
      <c r="W89" s="120">
        <v>86100</v>
      </c>
      <c r="X89" s="120">
        <v>91316</v>
      </c>
      <c r="Y89" s="120">
        <v>96532</v>
      </c>
      <c r="Z89" s="120">
        <v>101748</v>
      </c>
      <c r="AA89" s="120">
        <v>106964</v>
      </c>
      <c r="AB89" s="120">
        <v>112180</v>
      </c>
      <c r="AC89" s="120">
        <v>117396</v>
      </c>
      <c r="AD89" s="121">
        <v>122612</v>
      </c>
      <c r="AE89" s="119">
        <v>102650</v>
      </c>
      <c r="AF89" s="120">
        <v>135500</v>
      </c>
      <c r="AG89" s="120">
        <v>143712</v>
      </c>
      <c r="AH89" s="120">
        <v>151924</v>
      </c>
      <c r="AI89" s="120">
        <v>160136</v>
      </c>
      <c r="AJ89" s="120">
        <v>168348</v>
      </c>
      <c r="AK89" s="120">
        <v>176560</v>
      </c>
      <c r="AL89" s="120">
        <v>184772</v>
      </c>
      <c r="AM89" s="121">
        <v>192984</v>
      </c>
      <c r="AO89" s="119">
        <v>70050</v>
      </c>
      <c r="AP89" s="120">
        <v>92500</v>
      </c>
      <c r="AQ89" s="120">
        <v>98104</v>
      </c>
      <c r="AR89" s="120">
        <v>103708</v>
      </c>
      <c r="AS89" s="120">
        <v>109312</v>
      </c>
      <c r="AT89" s="120">
        <v>114916</v>
      </c>
      <c r="AU89" s="120">
        <v>120520</v>
      </c>
      <c r="AV89" s="120">
        <v>126124</v>
      </c>
      <c r="AW89" s="121">
        <v>131728</v>
      </c>
      <c r="AX89" s="119">
        <v>104200</v>
      </c>
      <c r="AY89" s="120">
        <v>137550</v>
      </c>
      <c r="AZ89" s="120">
        <v>145886</v>
      </c>
      <c r="BA89" s="120">
        <v>154222</v>
      </c>
      <c r="BB89" s="120">
        <v>162558</v>
      </c>
      <c r="BC89" s="120">
        <v>170894</v>
      </c>
      <c r="BD89" s="120">
        <v>179230</v>
      </c>
      <c r="BE89" s="120">
        <v>187566</v>
      </c>
      <c r="BF89" s="121">
        <v>195902</v>
      </c>
      <c r="BH89" s="119">
        <v>72000</v>
      </c>
      <c r="BI89" s="120">
        <v>95050</v>
      </c>
      <c r="BJ89" s="120">
        <v>100810</v>
      </c>
      <c r="BK89" s="120">
        <v>106570</v>
      </c>
      <c r="BL89" s="120">
        <v>112330</v>
      </c>
      <c r="BM89" s="120">
        <v>118090</v>
      </c>
      <c r="BN89" s="120">
        <v>123850</v>
      </c>
      <c r="BO89" s="120">
        <v>129610</v>
      </c>
      <c r="BP89" s="121">
        <v>135370</v>
      </c>
      <c r="BQ89" s="119">
        <v>106800</v>
      </c>
      <c r="BR89" s="120">
        <v>141000</v>
      </c>
      <c r="BS89" s="120">
        <v>149544</v>
      </c>
      <c r="BT89" s="120">
        <v>158088</v>
      </c>
      <c r="BU89" s="120">
        <v>166632</v>
      </c>
      <c r="BV89" s="120">
        <v>175176</v>
      </c>
      <c r="BW89" s="120">
        <v>183720</v>
      </c>
      <c r="BX89" s="120">
        <v>192264</v>
      </c>
      <c r="BY89" s="121">
        <v>200808</v>
      </c>
    </row>
    <row r="90" spans="1:77" x14ac:dyDescent="0.25">
      <c r="A90" s="85" t="s">
        <v>264</v>
      </c>
      <c r="C90">
        <v>43500</v>
      </c>
      <c r="D90">
        <v>57450</v>
      </c>
      <c r="E90">
        <v>60930</v>
      </c>
      <c r="F90">
        <v>64410</v>
      </c>
      <c r="G90">
        <v>67890</v>
      </c>
      <c r="H90">
        <v>71370</v>
      </c>
      <c r="I90">
        <v>74850</v>
      </c>
      <c r="J90">
        <v>78330</v>
      </c>
      <c r="K90">
        <v>81810</v>
      </c>
      <c r="L90">
        <v>69600</v>
      </c>
      <c r="M90">
        <v>91850</v>
      </c>
      <c r="N90">
        <v>97418</v>
      </c>
      <c r="O90">
        <v>102986</v>
      </c>
      <c r="P90">
        <v>108554</v>
      </c>
      <c r="Q90">
        <v>114122</v>
      </c>
      <c r="R90">
        <v>119690</v>
      </c>
      <c r="S90">
        <v>125258</v>
      </c>
      <c r="T90">
        <v>130826</v>
      </c>
      <c r="V90" s="119">
        <v>47100</v>
      </c>
      <c r="W90" s="120">
        <v>62200</v>
      </c>
      <c r="X90" s="120">
        <v>65968</v>
      </c>
      <c r="Y90" s="120">
        <v>69736</v>
      </c>
      <c r="Z90" s="120">
        <v>73504</v>
      </c>
      <c r="AA90" s="120">
        <v>77272</v>
      </c>
      <c r="AB90" s="120">
        <v>81040</v>
      </c>
      <c r="AC90" s="120">
        <v>84808</v>
      </c>
      <c r="AD90" s="121">
        <v>88576</v>
      </c>
      <c r="AE90" s="119">
        <v>75350</v>
      </c>
      <c r="AF90" s="120">
        <v>99500</v>
      </c>
      <c r="AG90" s="120">
        <v>105528</v>
      </c>
      <c r="AH90" s="120">
        <v>111556</v>
      </c>
      <c r="AI90" s="120">
        <v>117584</v>
      </c>
      <c r="AJ90" s="120">
        <v>123612</v>
      </c>
      <c r="AK90" s="120">
        <v>129640</v>
      </c>
      <c r="AL90" s="120">
        <v>135668</v>
      </c>
      <c r="AM90" s="121">
        <v>141696</v>
      </c>
      <c r="AO90" s="119">
        <v>51000</v>
      </c>
      <c r="AP90" s="120">
        <v>67350</v>
      </c>
      <c r="AQ90" s="120">
        <v>71430</v>
      </c>
      <c r="AR90" s="120">
        <v>75510</v>
      </c>
      <c r="AS90" s="120">
        <v>79590</v>
      </c>
      <c r="AT90" s="120">
        <v>83670</v>
      </c>
      <c r="AU90" s="120">
        <v>87750</v>
      </c>
      <c r="AV90" s="120">
        <v>91830</v>
      </c>
      <c r="AW90" s="121">
        <v>95910</v>
      </c>
      <c r="AX90" s="119">
        <v>81600</v>
      </c>
      <c r="AY90" s="120">
        <v>107750</v>
      </c>
      <c r="AZ90" s="120">
        <v>114278</v>
      </c>
      <c r="BA90" s="120">
        <v>120806</v>
      </c>
      <c r="BB90" s="120">
        <v>127334</v>
      </c>
      <c r="BC90" s="120">
        <v>133862</v>
      </c>
      <c r="BD90" s="120">
        <v>140390</v>
      </c>
      <c r="BE90" s="120">
        <v>146918</v>
      </c>
      <c r="BF90" s="121">
        <v>153446</v>
      </c>
      <c r="BH90" s="119">
        <v>51000</v>
      </c>
      <c r="BI90" s="120">
        <v>67350</v>
      </c>
      <c r="BJ90" s="120">
        <v>71430</v>
      </c>
      <c r="BK90" s="120">
        <v>75510</v>
      </c>
      <c r="BL90" s="120">
        <v>79590</v>
      </c>
      <c r="BM90" s="120">
        <v>83670</v>
      </c>
      <c r="BN90" s="120">
        <v>87750</v>
      </c>
      <c r="BO90" s="120">
        <v>91830</v>
      </c>
      <c r="BP90" s="121">
        <v>95910</v>
      </c>
      <c r="BQ90" s="119">
        <v>81600</v>
      </c>
      <c r="BR90" s="120">
        <v>107750</v>
      </c>
      <c r="BS90" s="120">
        <v>114278</v>
      </c>
      <c r="BT90" s="120">
        <v>120806</v>
      </c>
      <c r="BU90" s="120">
        <v>127334</v>
      </c>
      <c r="BV90" s="120">
        <v>133862</v>
      </c>
      <c r="BW90" s="120">
        <v>140390</v>
      </c>
      <c r="BX90" s="120">
        <v>146918</v>
      </c>
      <c r="BY90" s="121">
        <v>153446</v>
      </c>
    </row>
    <row r="91" spans="1:77" x14ac:dyDescent="0.25">
      <c r="A91" s="85" t="s">
        <v>265</v>
      </c>
      <c r="C91">
        <v>43500</v>
      </c>
      <c r="D91">
        <v>57450</v>
      </c>
      <c r="E91">
        <v>60930</v>
      </c>
      <c r="F91">
        <v>64410</v>
      </c>
      <c r="G91">
        <v>67890</v>
      </c>
      <c r="H91">
        <v>71370</v>
      </c>
      <c r="I91">
        <v>74850</v>
      </c>
      <c r="J91">
        <v>78330</v>
      </c>
      <c r="K91">
        <v>81810</v>
      </c>
      <c r="L91">
        <v>69600</v>
      </c>
      <c r="M91">
        <v>91850</v>
      </c>
      <c r="N91">
        <v>97418</v>
      </c>
      <c r="O91">
        <v>102986</v>
      </c>
      <c r="P91">
        <v>108554</v>
      </c>
      <c r="Q91">
        <v>114122</v>
      </c>
      <c r="R91">
        <v>119690</v>
      </c>
      <c r="S91">
        <v>125258</v>
      </c>
      <c r="T91">
        <v>130826</v>
      </c>
      <c r="V91" s="119">
        <v>47100</v>
      </c>
      <c r="W91" s="120">
        <v>62200</v>
      </c>
      <c r="X91" s="120">
        <v>65968</v>
      </c>
      <c r="Y91" s="120">
        <v>69736</v>
      </c>
      <c r="Z91" s="120">
        <v>73504</v>
      </c>
      <c r="AA91" s="120">
        <v>77272</v>
      </c>
      <c r="AB91" s="120">
        <v>81040</v>
      </c>
      <c r="AC91" s="120">
        <v>84808</v>
      </c>
      <c r="AD91" s="121">
        <v>88576</v>
      </c>
      <c r="AE91" s="119">
        <v>75350</v>
      </c>
      <c r="AF91" s="120">
        <v>99500</v>
      </c>
      <c r="AG91" s="120">
        <v>105528</v>
      </c>
      <c r="AH91" s="120">
        <v>111556</v>
      </c>
      <c r="AI91" s="120">
        <v>117584</v>
      </c>
      <c r="AJ91" s="120">
        <v>123612</v>
      </c>
      <c r="AK91" s="120">
        <v>129640</v>
      </c>
      <c r="AL91" s="120">
        <v>135668</v>
      </c>
      <c r="AM91" s="121">
        <v>141696</v>
      </c>
      <c r="AO91" s="119">
        <v>51000</v>
      </c>
      <c r="AP91" s="120">
        <v>67350</v>
      </c>
      <c r="AQ91" s="120">
        <v>71430</v>
      </c>
      <c r="AR91" s="120">
        <v>75510</v>
      </c>
      <c r="AS91" s="120">
        <v>79590</v>
      </c>
      <c r="AT91" s="120">
        <v>83670</v>
      </c>
      <c r="AU91" s="120">
        <v>87750</v>
      </c>
      <c r="AV91" s="120">
        <v>91830</v>
      </c>
      <c r="AW91" s="121">
        <v>95910</v>
      </c>
      <c r="AX91" s="119">
        <v>81600</v>
      </c>
      <c r="AY91" s="120">
        <v>107750</v>
      </c>
      <c r="AZ91" s="120">
        <v>114278</v>
      </c>
      <c r="BA91" s="120">
        <v>120806</v>
      </c>
      <c r="BB91" s="120">
        <v>127334</v>
      </c>
      <c r="BC91" s="120">
        <v>133862</v>
      </c>
      <c r="BD91" s="120">
        <v>140390</v>
      </c>
      <c r="BE91" s="120">
        <v>146918</v>
      </c>
      <c r="BF91" s="121">
        <v>153446</v>
      </c>
      <c r="BH91" s="119">
        <v>51000</v>
      </c>
      <c r="BI91" s="120">
        <v>67350</v>
      </c>
      <c r="BJ91" s="120">
        <v>71430</v>
      </c>
      <c r="BK91" s="120">
        <v>75510</v>
      </c>
      <c r="BL91" s="120">
        <v>79590</v>
      </c>
      <c r="BM91" s="120">
        <v>83670</v>
      </c>
      <c r="BN91" s="120">
        <v>87750</v>
      </c>
      <c r="BO91" s="120">
        <v>91830</v>
      </c>
      <c r="BP91" s="121">
        <v>95910</v>
      </c>
      <c r="BQ91" s="119">
        <v>81600</v>
      </c>
      <c r="BR91" s="120">
        <v>107750</v>
      </c>
      <c r="BS91" s="120">
        <v>114278</v>
      </c>
      <c r="BT91" s="120">
        <v>120806</v>
      </c>
      <c r="BU91" s="120">
        <v>127334</v>
      </c>
      <c r="BV91" s="120">
        <v>133862</v>
      </c>
      <c r="BW91" s="120">
        <v>140390</v>
      </c>
      <c r="BX91" s="120">
        <v>146918</v>
      </c>
      <c r="BY91" s="121">
        <v>153446</v>
      </c>
    </row>
    <row r="92" spans="1:77" x14ac:dyDescent="0.25">
      <c r="A92" s="85" t="s">
        <v>266</v>
      </c>
      <c r="C92">
        <v>43500</v>
      </c>
      <c r="D92">
        <v>57450</v>
      </c>
      <c r="E92">
        <v>60930</v>
      </c>
      <c r="F92">
        <v>64410</v>
      </c>
      <c r="G92">
        <v>67890</v>
      </c>
      <c r="H92">
        <v>71370</v>
      </c>
      <c r="I92">
        <v>74850</v>
      </c>
      <c r="J92">
        <v>78330</v>
      </c>
      <c r="K92">
        <v>81810</v>
      </c>
      <c r="L92">
        <v>69600</v>
      </c>
      <c r="M92">
        <v>91850</v>
      </c>
      <c r="N92">
        <v>97418</v>
      </c>
      <c r="O92">
        <v>102986</v>
      </c>
      <c r="P92">
        <v>108554</v>
      </c>
      <c r="Q92">
        <v>114122</v>
      </c>
      <c r="R92">
        <v>119690</v>
      </c>
      <c r="S92">
        <v>125258</v>
      </c>
      <c r="T92">
        <v>130826</v>
      </c>
      <c r="V92" s="119">
        <v>47100</v>
      </c>
      <c r="W92" s="120">
        <v>62200</v>
      </c>
      <c r="X92" s="120">
        <v>65968</v>
      </c>
      <c r="Y92" s="120">
        <v>69736</v>
      </c>
      <c r="Z92" s="120">
        <v>73504</v>
      </c>
      <c r="AA92" s="120">
        <v>77272</v>
      </c>
      <c r="AB92" s="120">
        <v>81040</v>
      </c>
      <c r="AC92" s="120">
        <v>84808</v>
      </c>
      <c r="AD92" s="121">
        <v>88576</v>
      </c>
      <c r="AE92" s="119">
        <v>75350</v>
      </c>
      <c r="AF92" s="120">
        <v>99500</v>
      </c>
      <c r="AG92" s="120">
        <v>105528</v>
      </c>
      <c r="AH92" s="120">
        <v>111556</v>
      </c>
      <c r="AI92" s="120">
        <v>117584</v>
      </c>
      <c r="AJ92" s="120">
        <v>123612</v>
      </c>
      <c r="AK92" s="120">
        <v>129640</v>
      </c>
      <c r="AL92" s="120">
        <v>135668</v>
      </c>
      <c r="AM92" s="121">
        <v>141696</v>
      </c>
      <c r="AO92" s="119">
        <v>51000</v>
      </c>
      <c r="AP92" s="120">
        <v>67350</v>
      </c>
      <c r="AQ92" s="120">
        <v>71430</v>
      </c>
      <c r="AR92" s="120">
        <v>75510</v>
      </c>
      <c r="AS92" s="120">
        <v>79590</v>
      </c>
      <c r="AT92" s="120">
        <v>83670</v>
      </c>
      <c r="AU92" s="120">
        <v>87750</v>
      </c>
      <c r="AV92" s="120">
        <v>91830</v>
      </c>
      <c r="AW92" s="121">
        <v>95910</v>
      </c>
      <c r="AX92" s="119">
        <v>81600</v>
      </c>
      <c r="AY92" s="120">
        <v>107750</v>
      </c>
      <c r="AZ92" s="120">
        <v>114278</v>
      </c>
      <c r="BA92" s="120">
        <v>120806</v>
      </c>
      <c r="BB92" s="120">
        <v>127334</v>
      </c>
      <c r="BC92" s="120">
        <v>133862</v>
      </c>
      <c r="BD92" s="120">
        <v>140390</v>
      </c>
      <c r="BE92" s="120">
        <v>146918</v>
      </c>
      <c r="BF92" s="121">
        <v>153446</v>
      </c>
      <c r="BH92" s="119">
        <v>51000</v>
      </c>
      <c r="BI92" s="120">
        <v>67350</v>
      </c>
      <c r="BJ92" s="120">
        <v>71430</v>
      </c>
      <c r="BK92" s="120">
        <v>75510</v>
      </c>
      <c r="BL92" s="120">
        <v>79590</v>
      </c>
      <c r="BM92" s="120">
        <v>83670</v>
      </c>
      <c r="BN92" s="120">
        <v>87750</v>
      </c>
      <c r="BO92" s="120">
        <v>91830</v>
      </c>
      <c r="BP92" s="121">
        <v>95910</v>
      </c>
      <c r="BQ92" s="119">
        <v>81600</v>
      </c>
      <c r="BR92" s="120">
        <v>107750</v>
      </c>
      <c r="BS92" s="120">
        <v>114278</v>
      </c>
      <c r="BT92" s="120">
        <v>120806</v>
      </c>
      <c r="BU92" s="120">
        <v>127334</v>
      </c>
      <c r="BV92" s="120">
        <v>133862</v>
      </c>
      <c r="BW92" s="120">
        <v>140390</v>
      </c>
      <c r="BX92" s="120">
        <v>146918</v>
      </c>
      <c r="BY92" s="121">
        <v>153446</v>
      </c>
    </row>
    <row r="93" spans="1:77" x14ac:dyDescent="0.25">
      <c r="A93" s="85" t="s">
        <v>267</v>
      </c>
      <c r="C93">
        <v>43500</v>
      </c>
      <c r="D93">
        <v>57450</v>
      </c>
      <c r="E93">
        <v>60930</v>
      </c>
      <c r="F93">
        <v>64410</v>
      </c>
      <c r="G93">
        <v>67890</v>
      </c>
      <c r="H93">
        <v>71370</v>
      </c>
      <c r="I93">
        <v>74850</v>
      </c>
      <c r="J93">
        <v>78330</v>
      </c>
      <c r="K93">
        <v>81810</v>
      </c>
      <c r="L93">
        <v>69600</v>
      </c>
      <c r="M93">
        <v>91850</v>
      </c>
      <c r="N93">
        <v>97418</v>
      </c>
      <c r="O93">
        <v>102986</v>
      </c>
      <c r="P93">
        <v>108554</v>
      </c>
      <c r="Q93">
        <v>114122</v>
      </c>
      <c r="R93">
        <v>119690</v>
      </c>
      <c r="S93">
        <v>125258</v>
      </c>
      <c r="T93">
        <v>130826</v>
      </c>
      <c r="V93" s="119">
        <v>47100</v>
      </c>
      <c r="W93" s="120">
        <v>62200</v>
      </c>
      <c r="X93" s="120">
        <v>65968</v>
      </c>
      <c r="Y93" s="120">
        <v>69736</v>
      </c>
      <c r="Z93" s="120">
        <v>73504</v>
      </c>
      <c r="AA93" s="120">
        <v>77272</v>
      </c>
      <c r="AB93" s="120">
        <v>81040</v>
      </c>
      <c r="AC93" s="120">
        <v>84808</v>
      </c>
      <c r="AD93" s="121">
        <v>88576</v>
      </c>
      <c r="AE93" s="119">
        <v>75350</v>
      </c>
      <c r="AF93" s="120">
        <v>99500</v>
      </c>
      <c r="AG93" s="120">
        <v>105528</v>
      </c>
      <c r="AH93" s="120">
        <v>111556</v>
      </c>
      <c r="AI93" s="120">
        <v>117584</v>
      </c>
      <c r="AJ93" s="120">
        <v>123612</v>
      </c>
      <c r="AK93" s="120">
        <v>129640</v>
      </c>
      <c r="AL93" s="120">
        <v>135668</v>
      </c>
      <c r="AM93" s="121">
        <v>141696</v>
      </c>
      <c r="AO93" s="119">
        <v>51000</v>
      </c>
      <c r="AP93" s="120">
        <v>67350</v>
      </c>
      <c r="AQ93" s="120">
        <v>71430</v>
      </c>
      <c r="AR93" s="120">
        <v>75510</v>
      </c>
      <c r="AS93" s="120">
        <v>79590</v>
      </c>
      <c r="AT93" s="120">
        <v>83670</v>
      </c>
      <c r="AU93" s="120">
        <v>87750</v>
      </c>
      <c r="AV93" s="120">
        <v>91830</v>
      </c>
      <c r="AW93" s="121">
        <v>95910</v>
      </c>
      <c r="AX93" s="119">
        <v>81600</v>
      </c>
      <c r="AY93" s="120">
        <v>107750</v>
      </c>
      <c r="AZ93" s="120">
        <v>114278</v>
      </c>
      <c r="BA93" s="120">
        <v>120806</v>
      </c>
      <c r="BB93" s="120">
        <v>127334</v>
      </c>
      <c r="BC93" s="120">
        <v>133862</v>
      </c>
      <c r="BD93" s="120">
        <v>140390</v>
      </c>
      <c r="BE93" s="120">
        <v>146918</v>
      </c>
      <c r="BF93" s="121">
        <v>153446</v>
      </c>
      <c r="BH93" s="119">
        <v>51000</v>
      </c>
      <c r="BI93" s="120">
        <v>67350</v>
      </c>
      <c r="BJ93" s="120">
        <v>71430</v>
      </c>
      <c r="BK93" s="120">
        <v>75510</v>
      </c>
      <c r="BL93" s="120">
        <v>79590</v>
      </c>
      <c r="BM93" s="120">
        <v>83670</v>
      </c>
      <c r="BN93" s="120">
        <v>87750</v>
      </c>
      <c r="BO93" s="120">
        <v>91830</v>
      </c>
      <c r="BP93" s="121">
        <v>95910</v>
      </c>
      <c r="BQ93" s="119">
        <v>81600</v>
      </c>
      <c r="BR93" s="120">
        <v>107750</v>
      </c>
      <c r="BS93" s="120">
        <v>114278</v>
      </c>
      <c r="BT93" s="120">
        <v>120806</v>
      </c>
      <c r="BU93" s="120">
        <v>127334</v>
      </c>
      <c r="BV93" s="120">
        <v>133862</v>
      </c>
      <c r="BW93" s="120">
        <v>140390</v>
      </c>
      <c r="BX93" s="120">
        <v>146918</v>
      </c>
      <c r="BY93" s="121">
        <v>153446</v>
      </c>
    </row>
    <row r="94" spans="1:77" x14ac:dyDescent="0.25">
      <c r="A94" s="85" t="s">
        <v>268</v>
      </c>
      <c r="C94">
        <v>43500</v>
      </c>
      <c r="D94">
        <v>57450</v>
      </c>
      <c r="E94">
        <v>60930</v>
      </c>
      <c r="F94">
        <v>64410</v>
      </c>
      <c r="G94">
        <v>67890</v>
      </c>
      <c r="H94">
        <v>71370</v>
      </c>
      <c r="I94">
        <v>74850</v>
      </c>
      <c r="J94">
        <v>78330</v>
      </c>
      <c r="K94">
        <v>81810</v>
      </c>
      <c r="L94">
        <v>69600</v>
      </c>
      <c r="M94">
        <v>91850</v>
      </c>
      <c r="N94">
        <v>97418</v>
      </c>
      <c r="O94">
        <v>102986</v>
      </c>
      <c r="P94">
        <v>108554</v>
      </c>
      <c r="Q94">
        <v>114122</v>
      </c>
      <c r="R94">
        <v>119690</v>
      </c>
      <c r="S94">
        <v>125258</v>
      </c>
      <c r="T94">
        <v>130826</v>
      </c>
      <c r="V94" s="119">
        <v>47100</v>
      </c>
      <c r="W94" s="120">
        <v>62200</v>
      </c>
      <c r="X94" s="120">
        <v>65968</v>
      </c>
      <c r="Y94" s="120">
        <v>69736</v>
      </c>
      <c r="Z94" s="120">
        <v>73504</v>
      </c>
      <c r="AA94" s="120">
        <v>77272</v>
      </c>
      <c r="AB94" s="120">
        <v>81040</v>
      </c>
      <c r="AC94" s="120">
        <v>84808</v>
      </c>
      <c r="AD94" s="121">
        <v>88576</v>
      </c>
      <c r="AE94" s="119">
        <v>75350</v>
      </c>
      <c r="AF94" s="120">
        <v>99500</v>
      </c>
      <c r="AG94" s="120">
        <v>105528</v>
      </c>
      <c r="AH94" s="120">
        <v>111556</v>
      </c>
      <c r="AI94" s="120">
        <v>117584</v>
      </c>
      <c r="AJ94" s="120">
        <v>123612</v>
      </c>
      <c r="AK94" s="120">
        <v>129640</v>
      </c>
      <c r="AL94" s="120">
        <v>135668</v>
      </c>
      <c r="AM94" s="121">
        <v>141696</v>
      </c>
      <c r="AO94" s="119">
        <v>51000</v>
      </c>
      <c r="AP94" s="120">
        <v>67350</v>
      </c>
      <c r="AQ94" s="120">
        <v>71430</v>
      </c>
      <c r="AR94" s="120">
        <v>75510</v>
      </c>
      <c r="AS94" s="120">
        <v>79590</v>
      </c>
      <c r="AT94" s="120">
        <v>83670</v>
      </c>
      <c r="AU94" s="120">
        <v>87750</v>
      </c>
      <c r="AV94" s="120">
        <v>91830</v>
      </c>
      <c r="AW94" s="121">
        <v>95910</v>
      </c>
      <c r="AX94" s="119">
        <v>81600</v>
      </c>
      <c r="AY94" s="120">
        <v>107750</v>
      </c>
      <c r="AZ94" s="120">
        <v>114278</v>
      </c>
      <c r="BA94" s="120">
        <v>120806</v>
      </c>
      <c r="BB94" s="120">
        <v>127334</v>
      </c>
      <c r="BC94" s="120">
        <v>133862</v>
      </c>
      <c r="BD94" s="120">
        <v>140390</v>
      </c>
      <c r="BE94" s="120">
        <v>146918</v>
      </c>
      <c r="BF94" s="121">
        <v>153446</v>
      </c>
      <c r="BH94" s="119">
        <v>51000</v>
      </c>
      <c r="BI94" s="120">
        <v>67350</v>
      </c>
      <c r="BJ94" s="120">
        <v>71430</v>
      </c>
      <c r="BK94" s="120">
        <v>75510</v>
      </c>
      <c r="BL94" s="120">
        <v>79590</v>
      </c>
      <c r="BM94" s="120">
        <v>83670</v>
      </c>
      <c r="BN94" s="120">
        <v>87750</v>
      </c>
      <c r="BO94" s="120">
        <v>91830</v>
      </c>
      <c r="BP94" s="121">
        <v>95910</v>
      </c>
      <c r="BQ94" s="119">
        <v>81600</v>
      </c>
      <c r="BR94" s="120">
        <v>107750</v>
      </c>
      <c r="BS94" s="120">
        <v>114278</v>
      </c>
      <c r="BT94" s="120">
        <v>120806</v>
      </c>
      <c r="BU94" s="120">
        <v>127334</v>
      </c>
      <c r="BV94" s="120">
        <v>133862</v>
      </c>
      <c r="BW94" s="120">
        <v>140390</v>
      </c>
      <c r="BX94" s="120">
        <v>146918</v>
      </c>
      <c r="BY94" s="121">
        <v>153446</v>
      </c>
    </row>
    <row r="95" spans="1:77" x14ac:dyDescent="0.25">
      <c r="A95" s="85" t="s">
        <v>269</v>
      </c>
      <c r="C95">
        <v>62050</v>
      </c>
      <c r="D95">
        <v>81950</v>
      </c>
      <c r="E95">
        <v>86914</v>
      </c>
      <c r="F95">
        <v>91878</v>
      </c>
      <c r="G95">
        <v>96842</v>
      </c>
      <c r="H95">
        <v>101806</v>
      </c>
      <c r="I95">
        <v>106770</v>
      </c>
      <c r="J95">
        <v>111734</v>
      </c>
      <c r="K95">
        <v>116698</v>
      </c>
      <c r="L95">
        <v>96200</v>
      </c>
      <c r="M95">
        <v>127000</v>
      </c>
      <c r="N95">
        <v>134696</v>
      </c>
      <c r="O95">
        <v>142392</v>
      </c>
      <c r="P95">
        <v>150088</v>
      </c>
      <c r="Q95">
        <v>157784</v>
      </c>
      <c r="R95">
        <v>165480</v>
      </c>
      <c r="S95">
        <v>173176</v>
      </c>
      <c r="T95">
        <v>180872</v>
      </c>
      <c r="V95" s="119">
        <v>65200</v>
      </c>
      <c r="W95" s="120">
        <v>86100</v>
      </c>
      <c r="X95" s="120">
        <v>91316</v>
      </c>
      <c r="Y95" s="120">
        <v>96532</v>
      </c>
      <c r="Z95" s="120">
        <v>101748</v>
      </c>
      <c r="AA95" s="120">
        <v>106964</v>
      </c>
      <c r="AB95" s="120">
        <v>112180</v>
      </c>
      <c r="AC95" s="120">
        <v>117396</v>
      </c>
      <c r="AD95" s="121">
        <v>122612</v>
      </c>
      <c r="AE95" s="119">
        <v>102650</v>
      </c>
      <c r="AF95" s="120">
        <v>135500</v>
      </c>
      <c r="AG95" s="120">
        <v>143712</v>
      </c>
      <c r="AH95" s="120">
        <v>151924</v>
      </c>
      <c r="AI95" s="120">
        <v>160136</v>
      </c>
      <c r="AJ95" s="120">
        <v>168348</v>
      </c>
      <c r="AK95" s="120">
        <v>176560</v>
      </c>
      <c r="AL95" s="120">
        <v>184772</v>
      </c>
      <c r="AM95" s="121">
        <v>192984</v>
      </c>
      <c r="AO95" s="119">
        <v>70050</v>
      </c>
      <c r="AP95" s="120">
        <v>92500</v>
      </c>
      <c r="AQ95" s="120">
        <v>98104</v>
      </c>
      <c r="AR95" s="120">
        <v>103708</v>
      </c>
      <c r="AS95" s="120">
        <v>109312</v>
      </c>
      <c r="AT95" s="120">
        <v>114916</v>
      </c>
      <c r="AU95" s="120">
        <v>120520</v>
      </c>
      <c r="AV95" s="120">
        <v>126124</v>
      </c>
      <c r="AW95" s="121">
        <v>131728</v>
      </c>
      <c r="AX95" s="119">
        <v>104200</v>
      </c>
      <c r="AY95" s="120">
        <v>137550</v>
      </c>
      <c r="AZ95" s="120">
        <v>145886</v>
      </c>
      <c r="BA95" s="120">
        <v>154222</v>
      </c>
      <c r="BB95" s="120">
        <v>162558</v>
      </c>
      <c r="BC95" s="120">
        <v>170894</v>
      </c>
      <c r="BD95" s="120">
        <v>179230</v>
      </c>
      <c r="BE95" s="120">
        <v>187566</v>
      </c>
      <c r="BF95" s="121">
        <v>195902</v>
      </c>
      <c r="BH95" s="119">
        <v>72000</v>
      </c>
      <c r="BI95" s="120">
        <v>95050</v>
      </c>
      <c r="BJ95" s="120">
        <v>100810</v>
      </c>
      <c r="BK95" s="120">
        <v>106570</v>
      </c>
      <c r="BL95" s="120">
        <v>112330</v>
      </c>
      <c r="BM95" s="120">
        <v>118090</v>
      </c>
      <c r="BN95" s="120">
        <v>123850</v>
      </c>
      <c r="BO95" s="120">
        <v>129610</v>
      </c>
      <c r="BP95" s="121">
        <v>135370</v>
      </c>
      <c r="BQ95" s="119">
        <v>106800</v>
      </c>
      <c r="BR95" s="120">
        <v>141000</v>
      </c>
      <c r="BS95" s="120">
        <v>149544</v>
      </c>
      <c r="BT95" s="120">
        <v>158088</v>
      </c>
      <c r="BU95" s="120">
        <v>166632</v>
      </c>
      <c r="BV95" s="120">
        <v>175176</v>
      </c>
      <c r="BW95" s="120">
        <v>183720</v>
      </c>
      <c r="BX95" s="120">
        <v>192264</v>
      </c>
      <c r="BY95" s="121">
        <v>200808</v>
      </c>
    </row>
    <row r="96" spans="1:77" x14ac:dyDescent="0.25">
      <c r="A96" s="85" t="s">
        <v>270</v>
      </c>
      <c r="C96">
        <v>43500</v>
      </c>
      <c r="D96">
        <v>57450</v>
      </c>
      <c r="E96">
        <v>60930</v>
      </c>
      <c r="F96">
        <v>64410</v>
      </c>
      <c r="G96">
        <v>67890</v>
      </c>
      <c r="H96">
        <v>71370</v>
      </c>
      <c r="I96">
        <v>74850</v>
      </c>
      <c r="J96">
        <v>78330</v>
      </c>
      <c r="K96">
        <v>81810</v>
      </c>
      <c r="L96">
        <v>69600</v>
      </c>
      <c r="M96">
        <v>91850</v>
      </c>
      <c r="N96">
        <v>97418</v>
      </c>
      <c r="O96">
        <v>102986</v>
      </c>
      <c r="P96">
        <v>108554</v>
      </c>
      <c r="Q96">
        <v>114122</v>
      </c>
      <c r="R96">
        <v>119690</v>
      </c>
      <c r="S96">
        <v>125258</v>
      </c>
      <c r="T96">
        <v>130826</v>
      </c>
      <c r="V96" s="119">
        <v>47850</v>
      </c>
      <c r="W96" s="120">
        <v>63150</v>
      </c>
      <c r="X96" s="120">
        <v>66978</v>
      </c>
      <c r="Y96" s="120">
        <v>70806</v>
      </c>
      <c r="Z96" s="120">
        <v>74634</v>
      </c>
      <c r="AA96" s="120">
        <v>78462</v>
      </c>
      <c r="AB96" s="120">
        <v>82290</v>
      </c>
      <c r="AC96" s="120">
        <v>86118</v>
      </c>
      <c r="AD96" s="121">
        <v>89946</v>
      </c>
      <c r="AE96" s="119">
        <v>76550</v>
      </c>
      <c r="AF96" s="120">
        <v>101050</v>
      </c>
      <c r="AG96" s="120">
        <v>107174</v>
      </c>
      <c r="AH96" s="120">
        <v>113298</v>
      </c>
      <c r="AI96" s="120">
        <v>119422</v>
      </c>
      <c r="AJ96" s="120">
        <v>125546</v>
      </c>
      <c r="AK96" s="120">
        <v>131670</v>
      </c>
      <c r="AL96" s="120">
        <v>137794</v>
      </c>
      <c r="AM96" s="121">
        <v>143918</v>
      </c>
      <c r="AO96" s="119">
        <v>51350</v>
      </c>
      <c r="AP96" s="120">
        <v>67800</v>
      </c>
      <c r="AQ96" s="120">
        <v>71908</v>
      </c>
      <c r="AR96" s="120">
        <v>76016</v>
      </c>
      <c r="AS96" s="120">
        <v>80124</v>
      </c>
      <c r="AT96" s="120">
        <v>84232</v>
      </c>
      <c r="AU96" s="120">
        <v>88340</v>
      </c>
      <c r="AV96" s="120">
        <v>92448</v>
      </c>
      <c r="AW96" s="121">
        <v>96556</v>
      </c>
      <c r="AX96" s="119">
        <v>82150</v>
      </c>
      <c r="AY96" s="120">
        <v>108450</v>
      </c>
      <c r="AZ96" s="120">
        <v>115022</v>
      </c>
      <c r="BA96" s="120">
        <v>121594</v>
      </c>
      <c r="BB96" s="120">
        <v>128166</v>
      </c>
      <c r="BC96" s="120">
        <v>134738</v>
      </c>
      <c r="BD96" s="120">
        <v>141310</v>
      </c>
      <c r="BE96" s="120">
        <v>147882</v>
      </c>
      <c r="BF96" s="121">
        <v>154454</v>
      </c>
      <c r="BH96" s="119">
        <v>51350</v>
      </c>
      <c r="BI96" s="120">
        <v>67800</v>
      </c>
      <c r="BJ96" s="120">
        <v>71908</v>
      </c>
      <c r="BK96" s="120">
        <v>76016</v>
      </c>
      <c r="BL96" s="120">
        <v>80124</v>
      </c>
      <c r="BM96" s="120">
        <v>84232</v>
      </c>
      <c r="BN96" s="120">
        <v>88340</v>
      </c>
      <c r="BO96" s="120">
        <v>92448</v>
      </c>
      <c r="BP96" s="121">
        <v>96556</v>
      </c>
      <c r="BQ96" s="119">
        <v>82150</v>
      </c>
      <c r="BR96" s="120">
        <v>108450</v>
      </c>
      <c r="BS96" s="120">
        <v>115022</v>
      </c>
      <c r="BT96" s="120">
        <v>121594</v>
      </c>
      <c r="BU96" s="120">
        <v>128166</v>
      </c>
      <c r="BV96" s="120">
        <v>134738</v>
      </c>
      <c r="BW96" s="120">
        <v>141310</v>
      </c>
      <c r="BX96" s="120">
        <v>147882</v>
      </c>
      <c r="BY96" s="121">
        <v>154454</v>
      </c>
    </row>
    <row r="97" spans="1:77" x14ac:dyDescent="0.25">
      <c r="A97" s="85" t="s">
        <v>271</v>
      </c>
      <c r="C97">
        <v>62050</v>
      </c>
      <c r="D97">
        <v>81950</v>
      </c>
      <c r="E97">
        <v>86914</v>
      </c>
      <c r="F97">
        <v>91878</v>
      </c>
      <c r="G97">
        <v>96842</v>
      </c>
      <c r="H97">
        <v>101806</v>
      </c>
      <c r="I97">
        <v>106770</v>
      </c>
      <c r="J97">
        <v>111734</v>
      </c>
      <c r="K97">
        <v>116698</v>
      </c>
      <c r="L97">
        <v>96200</v>
      </c>
      <c r="M97">
        <v>127000</v>
      </c>
      <c r="N97">
        <v>134696</v>
      </c>
      <c r="O97">
        <v>142392</v>
      </c>
      <c r="P97">
        <v>150088</v>
      </c>
      <c r="Q97">
        <v>157784</v>
      </c>
      <c r="R97">
        <v>165480</v>
      </c>
      <c r="S97">
        <v>173176</v>
      </c>
      <c r="T97">
        <v>180872</v>
      </c>
      <c r="V97" s="119">
        <v>65200</v>
      </c>
      <c r="W97" s="120">
        <v>86100</v>
      </c>
      <c r="X97" s="120">
        <v>91316</v>
      </c>
      <c r="Y97" s="120">
        <v>96532</v>
      </c>
      <c r="Z97" s="120">
        <v>101748</v>
      </c>
      <c r="AA97" s="120">
        <v>106964</v>
      </c>
      <c r="AB97" s="120">
        <v>112180</v>
      </c>
      <c r="AC97" s="120">
        <v>117396</v>
      </c>
      <c r="AD97" s="121">
        <v>122612</v>
      </c>
      <c r="AE97" s="119">
        <v>102650</v>
      </c>
      <c r="AF97" s="120">
        <v>135500</v>
      </c>
      <c r="AG97" s="120">
        <v>143712</v>
      </c>
      <c r="AH97" s="120">
        <v>151924</v>
      </c>
      <c r="AI97" s="120">
        <v>160136</v>
      </c>
      <c r="AJ97" s="120">
        <v>168348</v>
      </c>
      <c r="AK97" s="120">
        <v>176560</v>
      </c>
      <c r="AL97" s="120">
        <v>184772</v>
      </c>
      <c r="AM97" s="121">
        <v>192984</v>
      </c>
      <c r="AO97" s="119">
        <v>70050</v>
      </c>
      <c r="AP97" s="120">
        <v>92500</v>
      </c>
      <c r="AQ97" s="120">
        <v>98104</v>
      </c>
      <c r="AR97" s="120">
        <v>103708</v>
      </c>
      <c r="AS97" s="120">
        <v>109312</v>
      </c>
      <c r="AT97" s="120">
        <v>114916</v>
      </c>
      <c r="AU97" s="120">
        <v>120520</v>
      </c>
      <c r="AV97" s="120">
        <v>126124</v>
      </c>
      <c r="AW97" s="121">
        <v>131728</v>
      </c>
      <c r="AX97" s="119">
        <v>104200</v>
      </c>
      <c r="AY97" s="120">
        <v>137550</v>
      </c>
      <c r="AZ97" s="120">
        <v>145886</v>
      </c>
      <c r="BA97" s="120">
        <v>154222</v>
      </c>
      <c r="BB97" s="120">
        <v>162558</v>
      </c>
      <c r="BC97" s="120">
        <v>170894</v>
      </c>
      <c r="BD97" s="120">
        <v>179230</v>
      </c>
      <c r="BE97" s="120">
        <v>187566</v>
      </c>
      <c r="BF97" s="121">
        <v>195902</v>
      </c>
      <c r="BH97" s="119">
        <v>72000</v>
      </c>
      <c r="BI97" s="120">
        <v>95050</v>
      </c>
      <c r="BJ97" s="120">
        <v>100810</v>
      </c>
      <c r="BK97" s="120">
        <v>106570</v>
      </c>
      <c r="BL97" s="120">
        <v>112330</v>
      </c>
      <c r="BM97" s="120">
        <v>118090</v>
      </c>
      <c r="BN97" s="120">
        <v>123850</v>
      </c>
      <c r="BO97" s="120">
        <v>129610</v>
      </c>
      <c r="BP97" s="121">
        <v>135370</v>
      </c>
      <c r="BQ97" s="119">
        <v>106800</v>
      </c>
      <c r="BR97" s="120">
        <v>141000</v>
      </c>
      <c r="BS97" s="120">
        <v>149544</v>
      </c>
      <c r="BT97" s="120">
        <v>158088</v>
      </c>
      <c r="BU97" s="120">
        <v>166632</v>
      </c>
      <c r="BV97" s="120">
        <v>175176</v>
      </c>
      <c r="BW97" s="120">
        <v>183720</v>
      </c>
      <c r="BX97" s="120">
        <v>192264</v>
      </c>
      <c r="BY97" s="121">
        <v>200808</v>
      </c>
    </row>
    <row r="98" spans="1:77" x14ac:dyDescent="0.25">
      <c r="A98" s="85" t="s">
        <v>272</v>
      </c>
      <c r="C98">
        <v>59150</v>
      </c>
      <c r="D98">
        <v>78100</v>
      </c>
      <c r="E98">
        <v>82832</v>
      </c>
      <c r="F98">
        <v>87564</v>
      </c>
      <c r="G98">
        <v>92296</v>
      </c>
      <c r="H98">
        <v>97028</v>
      </c>
      <c r="I98">
        <v>101760</v>
      </c>
      <c r="J98">
        <v>106492</v>
      </c>
      <c r="K98">
        <v>111224</v>
      </c>
      <c r="L98">
        <v>94650</v>
      </c>
      <c r="M98">
        <v>124950</v>
      </c>
      <c r="N98">
        <v>132522</v>
      </c>
      <c r="O98">
        <v>140094</v>
      </c>
      <c r="P98">
        <v>147666</v>
      </c>
      <c r="Q98">
        <v>155238</v>
      </c>
      <c r="R98">
        <v>162810</v>
      </c>
      <c r="S98">
        <v>170382</v>
      </c>
      <c r="T98">
        <v>177954</v>
      </c>
      <c r="V98" s="119">
        <v>65050</v>
      </c>
      <c r="W98" s="120">
        <v>85900</v>
      </c>
      <c r="X98" s="120">
        <v>91104</v>
      </c>
      <c r="Y98" s="120">
        <v>96308</v>
      </c>
      <c r="Z98" s="120">
        <v>101512</v>
      </c>
      <c r="AA98" s="120">
        <v>106716</v>
      </c>
      <c r="AB98" s="120">
        <v>111920</v>
      </c>
      <c r="AC98" s="120">
        <v>117124</v>
      </c>
      <c r="AD98" s="121">
        <v>122328</v>
      </c>
      <c r="AE98" s="119">
        <v>104100</v>
      </c>
      <c r="AF98" s="120">
        <v>137400</v>
      </c>
      <c r="AG98" s="120">
        <v>145728</v>
      </c>
      <c r="AH98" s="120">
        <v>154056</v>
      </c>
      <c r="AI98" s="120">
        <v>162384</v>
      </c>
      <c r="AJ98" s="120">
        <v>170712</v>
      </c>
      <c r="AK98" s="120">
        <v>179040</v>
      </c>
      <c r="AL98" s="120">
        <v>187368</v>
      </c>
      <c r="AM98" s="121">
        <v>195696</v>
      </c>
      <c r="AO98" s="119">
        <v>66600</v>
      </c>
      <c r="AP98" s="120">
        <v>87950</v>
      </c>
      <c r="AQ98" s="120">
        <v>93278</v>
      </c>
      <c r="AR98" s="120">
        <v>98606</v>
      </c>
      <c r="AS98" s="120">
        <v>103934</v>
      </c>
      <c r="AT98" s="120">
        <v>109262</v>
      </c>
      <c r="AU98" s="120">
        <v>114590</v>
      </c>
      <c r="AV98" s="120">
        <v>119918</v>
      </c>
      <c r="AW98" s="121">
        <v>125246</v>
      </c>
      <c r="AX98" s="119">
        <v>104200</v>
      </c>
      <c r="AY98" s="120">
        <v>137550</v>
      </c>
      <c r="AZ98" s="120">
        <v>145886</v>
      </c>
      <c r="BA98" s="120">
        <v>154222</v>
      </c>
      <c r="BB98" s="120">
        <v>162558</v>
      </c>
      <c r="BC98" s="120">
        <v>170894</v>
      </c>
      <c r="BD98" s="120">
        <v>179230</v>
      </c>
      <c r="BE98" s="120">
        <v>187566</v>
      </c>
      <c r="BF98" s="121">
        <v>195902</v>
      </c>
      <c r="BH98" s="119">
        <v>69350</v>
      </c>
      <c r="BI98" s="120">
        <v>91550</v>
      </c>
      <c r="BJ98" s="120">
        <v>97098</v>
      </c>
      <c r="BK98" s="120">
        <v>102646</v>
      </c>
      <c r="BL98" s="120">
        <v>108194</v>
      </c>
      <c r="BM98" s="120">
        <v>113742</v>
      </c>
      <c r="BN98" s="120">
        <v>119290</v>
      </c>
      <c r="BO98" s="120">
        <v>124838</v>
      </c>
      <c r="BP98" s="121">
        <v>130386</v>
      </c>
      <c r="BQ98" s="119">
        <v>110950</v>
      </c>
      <c r="BR98" s="120">
        <v>146500</v>
      </c>
      <c r="BS98" s="120">
        <v>155376</v>
      </c>
      <c r="BT98" s="120">
        <v>164252</v>
      </c>
      <c r="BU98" s="120">
        <v>173128</v>
      </c>
      <c r="BV98" s="120">
        <v>182004</v>
      </c>
      <c r="BW98" s="120">
        <v>190880</v>
      </c>
      <c r="BX98" s="120">
        <v>199756</v>
      </c>
      <c r="BY98" s="121">
        <v>208632</v>
      </c>
    </row>
    <row r="99" spans="1:77" x14ac:dyDescent="0.25">
      <c r="A99" s="85" t="s">
        <v>273</v>
      </c>
      <c r="C99">
        <v>62050</v>
      </c>
      <c r="D99">
        <v>81950</v>
      </c>
      <c r="E99">
        <v>86914</v>
      </c>
      <c r="F99">
        <v>91878</v>
      </c>
      <c r="G99">
        <v>96842</v>
      </c>
      <c r="H99">
        <v>101806</v>
      </c>
      <c r="I99">
        <v>106770</v>
      </c>
      <c r="J99">
        <v>111734</v>
      </c>
      <c r="K99">
        <v>116698</v>
      </c>
      <c r="L99">
        <v>96200</v>
      </c>
      <c r="M99">
        <v>127000</v>
      </c>
      <c r="N99">
        <v>134696</v>
      </c>
      <c r="O99">
        <v>142392</v>
      </c>
      <c r="P99">
        <v>150088</v>
      </c>
      <c r="Q99">
        <v>157784</v>
      </c>
      <c r="R99">
        <v>165480</v>
      </c>
      <c r="S99">
        <v>173176</v>
      </c>
      <c r="T99">
        <v>180872</v>
      </c>
      <c r="V99" s="119">
        <v>65200</v>
      </c>
      <c r="W99" s="120">
        <v>86100</v>
      </c>
      <c r="X99" s="120">
        <v>91316</v>
      </c>
      <c r="Y99" s="120">
        <v>96532</v>
      </c>
      <c r="Z99" s="120">
        <v>101748</v>
      </c>
      <c r="AA99" s="120">
        <v>106964</v>
      </c>
      <c r="AB99" s="120">
        <v>112180</v>
      </c>
      <c r="AC99" s="120">
        <v>117396</v>
      </c>
      <c r="AD99" s="121">
        <v>122612</v>
      </c>
      <c r="AE99" s="119">
        <v>102650</v>
      </c>
      <c r="AF99" s="120">
        <v>135500</v>
      </c>
      <c r="AG99" s="120">
        <v>143712</v>
      </c>
      <c r="AH99" s="120">
        <v>151924</v>
      </c>
      <c r="AI99" s="120">
        <v>160136</v>
      </c>
      <c r="AJ99" s="120">
        <v>168348</v>
      </c>
      <c r="AK99" s="120">
        <v>176560</v>
      </c>
      <c r="AL99" s="120">
        <v>184772</v>
      </c>
      <c r="AM99" s="121">
        <v>192984</v>
      </c>
      <c r="AO99" s="119">
        <v>70050</v>
      </c>
      <c r="AP99" s="120">
        <v>92500</v>
      </c>
      <c r="AQ99" s="120">
        <v>98104</v>
      </c>
      <c r="AR99" s="120">
        <v>103708</v>
      </c>
      <c r="AS99" s="120">
        <v>109312</v>
      </c>
      <c r="AT99" s="120">
        <v>114916</v>
      </c>
      <c r="AU99" s="120">
        <v>120520</v>
      </c>
      <c r="AV99" s="120">
        <v>126124</v>
      </c>
      <c r="AW99" s="121">
        <v>131728</v>
      </c>
      <c r="AX99" s="119">
        <v>104200</v>
      </c>
      <c r="AY99" s="120">
        <v>137550</v>
      </c>
      <c r="AZ99" s="120">
        <v>145886</v>
      </c>
      <c r="BA99" s="120">
        <v>154222</v>
      </c>
      <c r="BB99" s="120">
        <v>162558</v>
      </c>
      <c r="BC99" s="120">
        <v>170894</v>
      </c>
      <c r="BD99" s="120">
        <v>179230</v>
      </c>
      <c r="BE99" s="120">
        <v>187566</v>
      </c>
      <c r="BF99" s="121">
        <v>195902</v>
      </c>
      <c r="BH99" s="119">
        <v>72000</v>
      </c>
      <c r="BI99" s="120">
        <v>95050</v>
      </c>
      <c r="BJ99" s="120">
        <v>100810</v>
      </c>
      <c r="BK99" s="120">
        <v>106570</v>
      </c>
      <c r="BL99" s="120">
        <v>112330</v>
      </c>
      <c r="BM99" s="120">
        <v>118090</v>
      </c>
      <c r="BN99" s="120">
        <v>123850</v>
      </c>
      <c r="BO99" s="120">
        <v>129610</v>
      </c>
      <c r="BP99" s="121">
        <v>135370</v>
      </c>
      <c r="BQ99" s="119">
        <v>106800</v>
      </c>
      <c r="BR99" s="120">
        <v>141000</v>
      </c>
      <c r="BS99" s="120">
        <v>149544</v>
      </c>
      <c r="BT99" s="120">
        <v>158088</v>
      </c>
      <c r="BU99" s="120">
        <v>166632</v>
      </c>
      <c r="BV99" s="120">
        <v>175176</v>
      </c>
      <c r="BW99" s="120">
        <v>183720</v>
      </c>
      <c r="BX99" s="120">
        <v>192264</v>
      </c>
      <c r="BY99" s="121">
        <v>200808</v>
      </c>
    </row>
    <row r="100" spans="1:77" x14ac:dyDescent="0.25">
      <c r="A100" s="85" t="s">
        <v>274</v>
      </c>
      <c r="C100">
        <v>48750</v>
      </c>
      <c r="D100">
        <v>64350</v>
      </c>
      <c r="E100">
        <v>68250</v>
      </c>
      <c r="F100">
        <v>72150</v>
      </c>
      <c r="G100">
        <v>76050</v>
      </c>
      <c r="H100">
        <v>79950</v>
      </c>
      <c r="I100">
        <v>83850</v>
      </c>
      <c r="J100">
        <v>87750</v>
      </c>
      <c r="K100">
        <v>91650</v>
      </c>
      <c r="L100">
        <v>78000</v>
      </c>
      <c r="M100">
        <v>102950</v>
      </c>
      <c r="N100">
        <v>109190</v>
      </c>
      <c r="O100">
        <v>115430</v>
      </c>
      <c r="P100">
        <v>121670</v>
      </c>
      <c r="Q100">
        <v>127910</v>
      </c>
      <c r="R100">
        <v>134150</v>
      </c>
      <c r="S100">
        <v>140390</v>
      </c>
      <c r="T100">
        <v>146630</v>
      </c>
      <c r="V100" s="119">
        <v>52000</v>
      </c>
      <c r="W100" s="120">
        <v>68650</v>
      </c>
      <c r="X100" s="120">
        <v>72810</v>
      </c>
      <c r="Y100" s="120">
        <v>76970</v>
      </c>
      <c r="Z100" s="120">
        <v>81130</v>
      </c>
      <c r="AA100" s="120">
        <v>85290</v>
      </c>
      <c r="AB100" s="120">
        <v>89450</v>
      </c>
      <c r="AC100" s="120">
        <v>93610</v>
      </c>
      <c r="AD100" s="121">
        <v>97770</v>
      </c>
      <c r="AE100" s="119">
        <v>83200</v>
      </c>
      <c r="AF100" s="120">
        <v>109850</v>
      </c>
      <c r="AG100" s="120">
        <v>116506</v>
      </c>
      <c r="AH100" s="120">
        <v>123162</v>
      </c>
      <c r="AI100" s="120">
        <v>129818</v>
      </c>
      <c r="AJ100" s="120">
        <v>136474</v>
      </c>
      <c r="AK100" s="120">
        <v>143130</v>
      </c>
      <c r="AL100" s="120">
        <v>149786</v>
      </c>
      <c r="AM100" s="121">
        <v>156442</v>
      </c>
      <c r="AO100" s="119">
        <v>56250</v>
      </c>
      <c r="AP100" s="120">
        <v>74250</v>
      </c>
      <c r="AQ100" s="120">
        <v>78750</v>
      </c>
      <c r="AR100" s="120">
        <v>83250</v>
      </c>
      <c r="AS100" s="120">
        <v>87750</v>
      </c>
      <c r="AT100" s="120">
        <v>92250</v>
      </c>
      <c r="AU100" s="120">
        <v>96750</v>
      </c>
      <c r="AV100" s="120">
        <v>101250</v>
      </c>
      <c r="AW100" s="121">
        <v>105750</v>
      </c>
      <c r="AX100" s="119">
        <v>90000</v>
      </c>
      <c r="AY100" s="120">
        <v>118800</v>
      </c>
      <c r="AZ100" s="120">
        <v>126000</v>
      </c>
      <c r="BA100" s="120">
        <v>133200</v>
      </c>
      <c r="BB100" s="120">
        <v>140400</v>
      </c>
      <c r="BC100" s="120">
        <v>147600</v>
      </c>
      <c r="BD100" s="120">
        <v>154800</v>
      </c>
      <c r="BE100" s="120">
        <v>162000</v>
      </c>
      <c r="BF100" s="121">
        <v>169200</v>
      </c>
      <c r="BH100" s="119">
        <v>58200</v>
      </c>
      <c r="BI100" s="120">
        <v>76850</v>
      </c>
      <c r="BJ100" s="120">
        <v>81506</v>
      </c>
      <c r="BK100" s="120">
        <v>86162</v>
      </c>
      <c r="BL100" s="120">
        <v>90818</v>
      </c>
      <c r="BM100" s="120">
        <v>95474</v>
      </c>
      <c r="BN100" s="120">
        <v>100130</v>
      </c>
      <c r="BO100" s="120">
        <v>104786</v>
      </c>
      <c r="BP100" s="121">
        <v>109442</v>
      </c>
      <c r="BQ100" s="119">
        <v>93100</v>
      </c>
      <c r="BR100" s="120">
        <v>122900</v>
      </c>
      <c r="BS100" s="120">
        <v>130348</v>
      </c>
      <c r="BT100" s="120">
        <v>137796</v>
      </c>
      <c r="BU100" s="120">
        <v>145244</v>
      </c>
      <c r="BV100" s="120">
        <v>152692</v>
      </c>
      <c r="BW100" s="120">
        <v>160140</v>
      </c>
      <c r="BX100" s="120">
        <v>167588</v>
      </c>
      <c r="BY100" s="121">
        <v>175036</v>
      </c>
    </row>
    <row r="101" spans="1:77" x14ac:dyDescent="0.25">
      <c r="A101" s="85" t="s">
        <v>275</v>
      </c>
      <c r="C101">
        <v>43500</v>
      </c>
      <c r="D101">
        <v>57450</v>
      </c>
      <c r="E101">
        <v>60930</v>
      </c>
      <c r="F101">
        <v>64410</v>
      </c>
      <c r="G101">
        <v>67890</v>
      </c>
      <c r="H101">
        <v>71370</v>
      </c>
      <c r="I101">
        <v>74850</v>
      </c>
      <c r="J101">
        <v>78330</v>
      </c>
      <c r="K101">
        <v>81810</v>
      </c>
      <c r="L101">
        <v>69600</v>
      </c>
      <c r="M101">
        <v>91850</v>
      </c>
      <c r="N101">
        <v>97418</v>
      </c>
      <c r="O101">
        <v>102986</v>
      </c>
      <c r="P101">
        <v>108554</v>
      </c>
      <c r="Q101">
        <v>114122</v>
      </c>
      <c r="R101">
        <v>119690</v>
      </c>
      <c r="S101">
        <v>125258</v>
      </c>
      <c r="T101">
        <v>130826</v>
      </c>
      <c r="V101" s="119">
        <v>47100</v>
      </c>
      <c r="W101" s="120">
        <v>62200</v>
      </c>
      <c r="X101" s="120">
        <v>65968</v>
      </c>
      <c r="Y101" s="120">
        <v>69736</v>
      </c>
      <c r="Z101" s="120">
        <v>73504</v>
      </c>
      <c r="AA101" s="120">
        <v>77272</v>
      </c>
      <c r="AB101" s="120">
        <v>81040</v>
      </c>
      <c r="AC101" s="120">
        <v>84808</v>
      </c>
      <c r="AD101" s="121">
        <v>88576</v>
      </c>
      <c r="AE101" s="119">
        <v>75350</v>
      </c>
      <c r="AF101" s="120">
        <v>99500</v>
      </c>
      <c r="AG101" s="120">
        <v>105528</v>
      </c>
      <c r="AH101" s="120">
        <v>111556</v>
      </c>
      <c r="AI101" s="120">
        <v>117584</v>
      </c>
      <c r="AJ101" s="120">
        <v>123612</v>
      </c>
      <c r="AK101" s="120">
        <v>129640</v>
      </c>
      <c r="AL101" s="120">
        <v>135668</v>
      </c>
      <c r="AM101" s="121">
        <v>141696</v>
      </c>
      <c r="AO101" s="119">
        <v>51000</v>
      </c>
      <c r="AP101" s="120">
        <v>67350</v>
      </c>
      <c r="AQ101" s="120">
        <v>71430</v>
      </c>
      <c r="AR101" s="120">
        <v>75510</v>
      </c>
      <c r="AS101" s="120">
        <v>79590</v>
      </c>
      <c r="AT101" s="120">
        <v>83670</v>
      </c>
      <c r="AU101" s="120">
        <v>87750</v>
      </c>
      <c r="AV101" s="120">
        <v>91830</v>
      </c>
      <c r="AW101" s="121">
        <v>95910</v>
      </c>
      <c r="AX101" s="119">
        <v>81600</v>
      </c>
      <c r="AY101" s="120">
        <v>107750</v>
      </c>
      <c r="AZ101" s="120">
        <v>114278</v>
      </c>
      <c r="BA101" s="120">
        <v>120806</v>
      </c>
      <c r="BB101" s="120">
        <v>127334</v>
      </c>
      <c r="BC101" s="120">
        <v>133862</v>
      </c>
      <c r="BD101" s="120">
        <v>140390</v>
      </c>
      <c r="BE101" s="120">
        <v>146918</v>
      </c>
      <c r="BF101" s="121">
        <v>153446</v>
      </c>
      <c r="BH101" s="119">
        <v>51000</v>
      </c>
      <c r="BI101" s="120">
        <v>67350</v>
      </c>
      <c r="BJ101" s="120">
        <v>71430</v>
      </c>
      <c r="BK101" s="120">
        <v>75510</v>
      </c>
      <c r="BL101" s="120">
        <v>79590</v>
      </c>
      <c r="BM101" s="120">
        <v>83670</v>
      </c>
      <c r="BN101" s="120">
        <v>87750</v>
      </c>
      <c r="BO101" s="120">
        <v>91830</v>
      </c>
      <c r="BP101" s="121">
        <v>95910</v>
      </c>
      <c r="BQ101" s="119">
        <v>81600</v>
      </c>
      <c r="BR101" s="120">
        <v>107750</v>
      </c>
      <c r="BS101" s="120">
        <v>114278</v>
      </c>
      <c r="BT101" s="120">
        <v>120806</v>
      </c>
      <c r="BU101" s="120">
        <v>127334</v>
      </c>
      <c r="BV101" s="120">
        <v>133862</v>
      </c>
      <c r="BW101" s="120">
        <v>140390</v>
      </c>
      <c r="BX101" s="120">
        <v>146918</v>
      </c>
      <c r="BY101" s="121">
        <v>153446</v>
      </c>
    </row>
    <row r="102" spans="1:77" x14ac:dyDescent="0.25">
      <c r="A102" s="85" t="s">
        <v>276</v>
      </c>
      <c r="C102">
        <v>49600</v>
      </c>
      <c r="D102">
        <v>65500</v>
      </c>
      <c r="E102">
        <v>69468</v>
      </c>
      <c r="F102">
        <v>73436</v>
      </c>
      <c r="G102">
        <v>77404</v>
      </c>
      <c r="H102">
        <v>81372</v>
      </c>
      <c r="I102">
        <v>85340</v>
      </c>
      <c r="J102">
        <v>89308</v>
      </c>
      <c r="K102">
        <v>93276</v>
      </c>
      <c r="L102">
        <v>79350</v>
      </c>
      <c r="M102">
        <v>104750</v>
      </c>
      <c r="N102">
        <v>111098</v>
      </c>
      <c r="O102">
        <v>117446</v>
      </c>
      <c r="P102">
        <v>123794</v>
      </c>
      <c r="Q102">
        <v>130142</v>
      </c>
      <c r="R102">
        <v>136490</v>
      </c>
      <c r="S102">
        <v>142838</v>
      </c>
      <c r="T102">
        <v>149186</v>
      </c>
      <c r="V102" s="119">
        <v>51200</v>
      </c>
      <c r="W102" s="120">
        <v>67600</v>
      </c>
      <c r="X102" s="120">
        <v>71696</v>
      </c>
      <c r="Y102" s="120">
        <v>75792</v>
      </c>
      <c r="Z102" s="120">
        <v>79888</v>
      </c>
      <c r="AA102" s="120">
        <v>83984</v>
      </c>
      <c r="AB102" s="120">
        <v>88080</v>
      </c>
      <c r="AC102" s="120">
        <v>92176</v>
      </c>
      <c r="AD102" s="121">
        <v>96272</v>
      </c>
      <c r="AE102" s="119">
        <v>81900</v>
      </c>
      <c r="AF102" s="120">
        <v>108150</v>
      </c>
      <c r="AG102" s="120">
        <v>114702</v>
      </c>
      <c r="AH102" s="120">
        <v>121254</v>
      </c>
      <c r="AI102" s="120">
        <v>127806</v>
      </c>
      <c r="AJ102" s="120">
        <v>134358</v>
      </c>
      <c r="AK102" s="120">
        <v>140910</v>
      </c>
      <c r="AL102" s="120">
        <v>147462</v>
      </c>
      <c r="AM102" s="121">
        <v>154014</v>
      </c>
      <c r="AO102" s="119">
        <v>52800</v>
      </c>
      <c r="AP102" s="120">
        <v>69700</v>
      </c>
      <c r="AQ102" s="120">
        <v>73924</v>
      </c>
      <c r="AR102" s="120">
        <v>78148</v>
      </c>
      <c r="AS102" s="120">
        <v>82372</v>
      </c>
      <c r="AT102" s="120">
        <v>86596</v>
      </c>
      <c r="AU102" s="120">
        <v>90820</v>
      </c>
      <c r="AV102" s="120">
        <v>95044</v>
      </c>
      <c r="AW102" s="121">
        <v>99268</v>
      </c>
      <c r="AX102" s="119">
        <v>84500</v>
      </c>
      <c r="AY102" s="120">
        <v>111550</v>
      </c>
      <c r="AZ102" s="120">
        <v>118310</v>
      </c>
      <c r="BA102" s="120">
        <v>125070</v>
      </c>
      <c r="BB102" s="120">
        <v>131830</v>
      </c>
      <c r="BC102" s="120">
        <v>138590</v>
      </c>
      <c r="BD102" s="120">
        <v>145350</v>
      </c>
      <c r="BE102" s="120">
        <v>152110</v>
      </c>
      <c r="BF102" s="121">
        <v>158870</v>
      </c>
      <c r="BH102" s="119">
        <v>57050</v>
      </c>
      <c r="BI102" s="120">
        <v>75350</v>
      </c>
      <c r="BJ102" s="120">
        <v>79914</v>
      </c>
      <c r="BK102" s="120">
        <v>84478</v>
      </c>
      <c r="BL102" s="120">
        <v>89042</v>
      </c>
      <c r="BM102" s="120">
        <v>93606</v>
      </c>
      <c r="BN102" s="120">
        <v>98170</v>
      </c>
      <c r="BO102" s="120">
        <v>102734</v>
      </c>
      <c r="BP102" s="121">
        <v>107298</v>
      </c>
      <c r="BQ102" s="119">
        <v>91300</v>
      </c>
      <c r="BR102" s="120">
        <v>120550</v>
      </c>
      <c r="BS102" s="120">
        <v>127854</v>
      </c>
      <c r="BT102" s="120">
        <v>135158</v>
      </c>
      <c r="BU102" s="120">
        <v>142462</v>
      </c>
      <c r="BV102" s="120">
        <v>149766</v>
      </c>
      <c r="BW102" s="120">
        <v>157070</v>
      </c>
      <c r="BX102" s="120">
        <v>164374</v>
      </c>
      <c r="BY102" s="121">
        <v>171678</v>
      </c>
    </row>
    <row r="103" spans="1:77" x14ac:dyDescent="0.25">
      <c r="A103" s="85" t="s">
        <v>277</v>
      </c>
      <c r="C103">
        <v>62050</v>
      </c>
      <c r="D103">
        <v>81950</v>
      </c>
      <c r="E103">
        <v>86914</v>
      </c>
      <c r="F103">
        <v>91878</v>
      </c>
      <c r="G103">
        <v>96842</v>
      </c>
      <c r="H103">
        <v>101806</v>
      </c>
      <c r="I103">
        <v>106770</v>
      </c>
      <c r="J103">
        <v>111734</v>
      </c>
      <c r="K103">
        <v>116698</v>
      </c>
      <c r="L103">
        <v>96200</v>
      </c>
      <c r="M103">
        <v>127000</v>
      </c>
      <c r="N103">
        <v>134696</v>
      </c>
      <c r="O103">
        <v>142392</v>
      </c>
      <c r="P103">
        <v>150088</v>
      </c>
      <c r="Q103">
        <v>157784</v>
      </c>
      <c r="R103">
        <v>165480</v>
      </c>
      <c r="S103">
        <v>173176</v>
      </c>
      <c r="T103">
        <v>180872</v>
      </c>
      <c r="V103" s="119">
        <v>65200</v>
      </c>
      <c r="W103" s="120">
        <v>86100</v>
      </c>
      <c r="X103" s="120">
        <v>91316</v>
      </c>
      <c r="Y103" s="120">
        <v>96532</v>
      </c>
      <c r="Z103" s="120">
        <v>101748</v>
      </c>
      <c r="AA103" s="120">
        <v>106964</v>
      </c>
      <c r="AB103" s="120">
        <v>112180</v>
      </c>
      <c r="AC103" s="120">
        <v>117396</v>
      </c>
      <c r="AD103" s="121">
        <v>122612</v>
      </c>
      <c r="AE103" s="119">
        <v>102650</v>
      </c>
      <c r="AF103" s="120">
        <v>135500</v>
      </c>
      <c r="AG103" s="120">
        <v>143712</v>
      </c>
      <c r="AH103" s="120">
        <v>151924</v>
      </c>
      <c r="AI103" s="120">
        <v>160136</v>
      </c>
      <c r="AJ103" s="120">
        <v>168348</v>
      </c>
      <c r="AK103" s="120">
        <v>176560</v>
      </c>
      <c r="AL103" s="120">
        <v>184772</v>
      </c>
      <c r="AM103" s="121">
        <v>192984</v>
      </c>
      <c r="AO103" s="119">
        <v>70050</v>
      </c>
      <c r="AP103" s="120">
        <v>92500</v>
      </c>
      <c r="AQ103" s="120">
        <v>98104</v>
      </c>
      <c r="AR103" s="120">
        <v>103708</v>
      </c>
      <c r="AS103" s="120">
        <v>109312</v>
      </c>
      <c r="AT103" s="120">
        <v>114916</v>
      </c>
      <c r="AU103" s="120">
        <v>120520</v>
      </c>
      <c r="AV103" s="120">
        <v>126124</v>
      </c>
      <c r="AW103" s="121">
        <v>131728</v>
      </c>
      <c r="AX103" s="119">
        <v>104200</v>
      </c>
      <c r="AY103" s="120">
        <v>137550</v>
      </c>
      <c r="AZ103" s="120">
        <v>145886</v>
      </c>
      <c r="BA103" s="120">
        <v>154222</v>
      </c>
      <c r="BB103" s="120">
        <v>162558</v>
      </c>
      <c r="BC103" s="120">
        <v>170894</v>
      </c>
      <c r="BD103" s="120">
        <v>179230</v>
      </c>
      <c r="BE103" s="120">
        <v>187566</v>
      </c>
      <c r="BF103" s="121">
        <v>195902</v>
      </c>
      <c r="BH103" s="119">
        <v>72000</v>
      </c>
      <c r="BI103" s="120">
        <v>95050</v>
      </c>
      <c r="BJ103" s="120">
        <v>100810</v>
      </c>
      <c r="BK103" s="120">
        <v>106570</v>
      </c>
      <c r="BL103" s="120">
        <v>112330</v>
      </c>
      <c r="BM103" s="120">
        <v>118090</v>
      </c>
      <c r="BN103" s="120">
        <v>123850</v>
      </c>
      <c r="BO103" s="120">
        <v>129610</v>
      </c>
      <c r="BP103" s="121">
        <v>135370</v>
      </c>
      <c r="BQ103" s="119">
        <v>106800</v>
      </c>
      <c r="BR103" s="120">
        <v>141000</v>
      </c>
      <c r="BS103" s="120">
        <v>149544</v>
      </c>
      <c r="BT103" s="120">
        <v>158088</v>
      </c>
      <c r="BU103" s="120">
        <v>166632</v>
      </c>
      <c r="BV103" s="120">
        <v>175176</v>
      </c>
      <c r="BW103" s="120">
        <v>183720</v>
      </c>
      <c r="BX103" s="120">
        <v>192264</v>
      </c>
      <c r="BY103" s="121">
        <v>200808</v>
      </c>
    </row>
    <row r="104" spans="1:77" x14ac:dyDescent="0.25">
      <c r="A104" s="85" t="s">
        <v>278</v>
      </c>
      <c r="C104">
        <v>46650</v>
      </c>
      <c r="D104">
        <v>61600</v>
      </c>
      <c r="E104">
        <v>65332</v>
      </c>
      <c r="F104">
        <v>69064</v>
      </c>
      <c r="G104">
        <v>72796</v>
      </c>
      <c r="H104">
        <v>76528</v>
      </c>
      <c r="I104">
        <v>80260</v>
      </c>
      <c r="J104">
        <v>83992</v>
      </c>
      <c r="K104">
        <v>87724</v>
      </c>
      <c r="L104">
        <v>74650</v>
      </c>
      <c r="M104">
        <v>98550</v>
      </c>
      <c r="N104">
        <v>104522</v>
      </c>
      <c r="O104">
        <v>110494</v>
      </c>
      <c r="P104">
        <v>116466</v>
      </c>
      <c r="Q104">
        <v>122438</v>
      </c>
      <c r="R104">
        <v>128410</v>
      </c>
      <c r="S104">
        <v>134382</v>
      </c>
      <c r="T104">
        <v>140354</v>
      </c>
      <c r="V104" s="119">
        <v>51300</v>
      </c>
      <c r="W104" s="120">
        <v>67750</v>
      </c>
      <c r="X104" s="120">
        <v>71854</v>
      </c>
      <c r="Y104" s="120">
        <v>75958</v>
      </c>
      <c r="Z104" s="120">
        <v>80062</v>
      </c>
      <c r="AA104" s="120">
        <v>84166</v>
      </c>
      <c r="AB104" s="120">
        <v>88270</v>
      </c>
      <c r="AC104" s="120">
        <v>92374</v>
      </c>
      <c r="AD104" s="121">
        <v>96478</v>
      </c>
      <c r="AE104" s="119">
        <v>82100</v>
      </c>
      <c r="AF104" s="120">
        <v>108400</v>
      </c>
      <c r="AG104" s="120">
        <v>114968</v>
      </c>
      <c r="AH104" s="120">
        <v>121536</v>
      </c>
      <c r="AI104" s="120">
        <v>128104</v>
      </c>
      <c r="AJ104" s="120">
        <v>134672</v>
      </c>
      <c r="AK104" s="120">
        <v>141240</v>
      </c>
      <c r="AL104" s="120">
        <v>147808</v>
      </c>
      <c r="AM104" s="121">
        <v>154376</v>
      </c>
      <c r="AO104" s="119">
        <v>56000</v>
      </c>
      <c r="AP104" s="120">
        <v>73950</v>
      </c>
      <c r="AQ104" s="120">
        <v>78430</v>
      </c>
      <c r="AR104" s="120">
        <v>82910</v>
      </c>
      <c r="AS104" s="120">
        <v>87390</v>
      </c>
      <c r="AT104" s="120">
        <v>91870</v>
      </c>
      <c r="AU104" s="120">
        <v>96350</v>
      </c>
      <c r="AV104" s="120">
        <v>100830</v>
      </c>
      <c r="AW104" s="121">
        <v>105310</v>
      </c>
      <c r="AX104" s="119">
        <v>89600</v>
      </c>
      <c r="AY104" s="120">
        <v>118300</v>
      </c>
      <c r="AZ104" s="120">
        <v>125468</v>
      </c>
      <c r="BA104" s="120">
        <v>132636</v>
      </c>
      <c r="BB104" s="120">
        <v>139804</v>
      </c>
      <c r="BC104" s="120">
        <v>146972</v>
      </c>
      <c r="BD104" s="120">
        <v>154140</v>
      </c>
      <c r="BE104" s="120">
        <v>161308</v>
      </c>
      <c r="BF104" s="121">
        <v>168476</v>
      </c>
      <c r="BH104" s="119">
        <v>61600</v>
      </c>
      <c r="BI104" s="120">
        <v>81300</v>
      </c>
      <c r="BJ104" s="120">
        <v>86228</v>
      </c>
      <c r="BK104" s="120">
        <v>91156</v>
      </c>
      <c r="BL104" s="120">
        <v>96084</v>
      </c>
      <c r="BM104" s="120">
        <v>101012</v>
      </c>
      <c r="BN104" s="120">
        <v>105940</v>
      </c>
      <c r="BO104" s="120">
        <v>110868</v>
      </c>
      <c r="BP104" s="121">
        <v>115796</v>
      </c>
      <c r="BQ104" s="119">
        <v>98550</v>
      </c>
      <c r="BR104" s="120">
        <v>130100</v>
      </c>
      <c r="BS104" s="120">
        <v>137984</v>
      </c>
      <c r="BT104" s="120">
        <v>145868</v>
      </c>
      <c r="BU104" s="120">
        <v>153752</v>
      </c>
      <c r="BV104" s="120">
        <v>161636</v>
      </c>
      <c r="BW104" s="120">
        <v>169520</v>
      </c>
      <c r="BX104" s="120">
        <v>177404</v>
      </c>
      <c r="BY104" s="121">
        <v>185288</v>
      </c>
    </row>
    <row r="105" spans="1:77" x14ac:dyDescent="0.25">
      <c r="A105" s="85" t="s">
        <v>279</v>
      </c>
      <c r="C105">
        <v>46850</v>
      </c>
      <c r="D105">
        <v>61850</v>
      </c>
      <c r="E105">
        <v>65598</v>
      </c>
      <c r="F105">
        <v>69346</v>
      </c>
      <c r="G105">
        <v>73094</v>
      </c>
      <c r="H105">
        <v>76842</v>
      </c>
      <c r="I105">
        <v>80590</v>
      </c>
      <c r="J105">
        <v>84338</v>
      </c>
      <c r="K105">
        <v>88086</v>
      </c>
      <c r="L105">
        <v>74950</v>
      </c>
      <c r="M105">
        <v>98950</v>
      </c>
      <c r="N105">
        <v>104946</v>
      </c>
      <c r="O105">
        <v>110942</v>
      </c>
      <c r="P105">
        <v>116938</v>
      </c>
      <c r="Q105">
        <v>122934</v>
      </c>
      <c r="R105">
        <v>128930</v>
      </c>
      <c r="S105">
        <v>134926</v>
      </c>
      <c r="T105">
        <v>140922</v>
      </c>
      <c r="V105" s="119">
        <v>51500</v>
      </c>
      <c r="W105" s="120">
        <v>68000</v>
      </c>
      <c r="X105" s="120">
        <v>72120</v>
      </c>
      <c r="Y105" s="120">
        <v>76240</v>
      </c>
      <c r="Z105" s="120">
        <v>80360</v>
      </c>
      <c r="AA105" s="120">
        <v>84480</v>
      </c>
      <c r="AB105" s="120">
        <v>88600</v>
      </c>
      <c r="AC105" s="120">
        <v>92720</v>
      </c>
      <c r="AD105" s="121">
        <v>96840</v>
      </c>
      <c r="AE105" s="119">
        <v>82400</v>
      </c>
      <c r="AF105" s="120">
        <v>108800</v>
      </c>
      <c r="AG105" s="120">
        <v>115392</v>
      </c>
      <c r="AH105" s="120">
        <v>121984</v>
      </c>
      <c r="AI105" s="120">
        <v>128576</v>
      </c>
      <c r="AJ105" s="120">
        <v>135168</v>
      </c>
      <c r="AK105" s="120">
        <v>141760</v>
      </c>
      <c r="AL105" s="120">
        <v>148352</v>
      </c>
      <c r="AM105" s="121">
        <v>154944</v>
      </c>
      <c r="AO105" s="119">
        <v>56250</v>
      </c>
      <c r="AP105" s="120">
        <v>74250</v>
      </c>
      <c r="AQ105" s="120">
        <v>78750</v>
      </c>
      <c r="AR105" s="120">
        <v>83250</v>
      </c>
      <c r="AS105" s="120">
        <v>87750</v>
      </c>
      <c r="AT105" s="120">
        <v>92250</v>
      </c>
      <c r="AU105" s="120">
        <v>96750</v>
      </c>
      <c r="AV105" s="120">
        <v>101250</v>
      </c>
      <c r="AW105" s="121">
        <v>105750</v>
      </c>
      <c r="AX105" s="119">
        <v>90000</v>
      </c>
      <c r="AY105" s="120">
        <v>118800</v>
      </c>
      <c r="AZ105" s="120">
        <v>126000</v>
      </c>
      <c r="BA105" s="120">
        <v>133200</v>
      </c>
      <c r="BB105" s="120">
        <v>140400</v>
      </c>
      <c r="BC105" s="120">
        <v>147600</v>
      </c>
      <c r="BD105" s="120">
        <v>154800</v>
      </c>
      <c r="BE105" s="120">
        <v>162000</v>
      </c>
      <c r="BF105" s="121">
        <v>169200</v>
      </c>
      <c r="BH105" s="119">
        <v>61850</v>
      </c>
      <c r="BI105" s="120">
        <v>81650</v>
      </c>
      <c r="BJ105" s="120">
        <v>86598</v>
      </c>
      <c r="BK105" s="120">
        <v>91546</v>
      </c>
      <c r="BL105" s="120">
        <v>96494</v>
      </c>
      <c r="BM105" s="120">
        <v>101442</v>
      </c>
      <c r="BN105" s="120">
        <v>106390</v>
      </c>
      <c r="BO105" s="120">
        <v>111338</v>
      </c>
      <c r="BP105" s="121">
        <v>116286</v>
      </c>
      <c r="BQ105" s="119">
        <v>98950</v>
      </c>
      <c r="BR105" s="120">
        <v>130650</v>
      </c>
      <c r="BS105" s="120">
        <v>138566</v>
      </c>
      <c r="BT105" s="120">
        <v>146482</v>
      </c>
      <c r="BU105" s="120">
        <v>154398</v>
      </c>
      <c r="BV105" s="120">
        <v>162314</v>
      </c>
      <c r="BW105" s="120">
        <v>170230</v>
      </c>
      <c r="BX105" s="120">
        <v>178146</v>
      </c>
      <c r="BY105" s="121">
        <v>186062</v>
      </c>
    </row>
    <row r="106" spans="1:77" x14ac:dyDescent="0.25">
      <c r="A106" s="85" t="s">
        <v>280</v>
      </c>
      <c r="C106">
        <v>43500</v>
      </c>
      <c r="D106">
        <v>57450</v>
      </c>
      <c r="E106">
        <v>60930</v>
      </c>
      <c r="F106">
        <v>64410</v>
      </c>
      <c r="G106">
        <v>67890</v>
      </c>
      <c r="H106">
        <v>71370</v>
      </c>
      <c r="I106">
        <v>74850</v>
      </c>
      <c r="J106">
        <v>78330</v>
      </c>
      <c r="K106">
        <v>81810</v>
      </c>
      <c r="L106">
        <v>69600</v>
      </c>
      <c r="M106">
        <v>91850</v>
      </c>
      <c r="N106">
        <v>97418</v>
      </c>
      <c r="O106">
        <v>102986</v>
      </c>
      <c r="P106">
        <v>108554</v>
      </c>
      <c r="Q106">
        <v>114122</v>
      </c>
      <c r="R106">
        <v>119690</v>
      </c>
      <c r="S106">
        <v>125258</v>
      </c>
      <c r="T106">
        <v>130826</v>
      </c>
      <c r="V106" s="119">
        <v>47100</v>
      </c>
      <c r="W106" s="120">
        <v>62200</v>
      </c>
      <c r="X106" s="120">
        <v>65968</v>
      </c>
      <c r="Y106" s="120">
        <v>69736</v>
      </c>
      <c r="Z106" s="120">
        <v>73504</v>
      </c>
      <c r="AA106" s="120">
        <v>77272</v>
      </c>
      <c r="AB106" s="120">
        <v>81040</v>
      </c>
      <c r="AC106" s="120">
        <v>84808</v>
      </c>
      <c r="AD106" s="121">
        <v>88576</v>
      </c>
      <c r="AE106" s="119">
        <v>75350</v>
      </c>
      <c r="AF106" s="120">
        <v>99500</v>
      </c>
      <c r="AG106" s="120">
        <v>105528</v>
      </c>
      <c r="AH106" s="120">
        <v>111556</v>
      </c>
      <c r="AI106" s="120">
        <v>117584</v>
      </c>
      <c r="AJ106" s="120">
        <v>123612</v>
      </c>
      <c r="AK106" s="120">
        <v>129640</v>
      </c>
      <c r="AL106" s="120">
        <v>135668</v>
      </c>
      <c r="AM106" s="121">
        <v>141696</v>
      </c>
      <c r="AO106" s="119">
        <v>51000</v>
      </c>
      <c r="AP106" s="120">
        <v>67350</v>
      </c>
      <c r="AQ106" s="120">
        <v>71430</v>
      </c>
      <c r="AR106" s="120">
        <v>75510</v>
      </c>
      <c r="AS106" s="120">
        <v>79590</v>
      </c>
      <c r="AT106" s="120">
        <v>83670</v>
      </c>
      <c r="AU106" s="120">
        <v>87750</v>
      </c>
      <c r="AV106" s="120">
        <v>91830</v>
      </c>
      <c r="AW106" s="121">
        <v>95910</v>
      </c>
      <c r="AX106" s="119">
        <v>81600</v>
      </c>
      <c r="AY106" s="120">
        <v>107750</v>
      </c>
      <c r="AZ106" s="120">
        <v>114278</v>
      </c>
      <c r="BA106" s="120">
        <v>120806</v>
      </c>
      <c r="BB106" s="120">
        <v>127334</v>
      </c>
      <c r="BC106" s="120">
        <v>133862</v>
      </c>
      <c r="BD106" s="120">
        <v>140390</v>
      </c>
      <c r="BE106" s="120">
        <v>146918</v>
      </c>
      <c r="BF106" s="121">
        <v>153446</v>
      </c>
      <c r="BH106" s="119">
        <v>51000</v>
      </c>
      <c r="BI106" s="120">
        <v>67350</v>
      </c>
      <c r="BJ106" s="120">
        <v>71430</v>
      </c>
      <c r="BK106" s="120">
        <v>75510</v>
      </c>
      <c r="BL106" s="120">
        <v>79590</v>
      </c>
      <c r="BM106" s="120">
        <v>83670</v>
      </c>
      <c r="BN106" s="120">
        <v>87750</v>
      </c>
      <c r="BO106" s="120">
        <v>91830</v>
      </c>
      <c r="BP106" s="121">
        <v>95910</v>
      </c>
      <c r="BQ106" s="119">
        <v>81600</v>
      </c>
      <c r="BR106" s="120">
        <v>107750</v>
      </c>
      <c r="BS106" s="120">
        <v>114278</v>
      </c>
      <c r="BT106" s="120">
        <v>120806</v>
      </c>
      <c r="BU106" s="120">
        <v>127334</v>
      </c>
      <c r="BV106" s="120">
        <v>133862</v>
      </c>
      <c r="BW106" s="120">
        <v>140390</v>
      </c>
      <c r="BX106" s="120">
        <v>146918</v>
      </c>
      <c r="BY106" s="121">
        <v>153446</v>
      </c>
    </row>
    <row r="107" spans="1:77" x14ac:dyDescent="0.25">
      <c r="A107" s="85" t="s">
        <v>281</v>
      </c>
      <c r="C107">
        <v>43500</v>
      </c>
      <c r="D107">
        <v>57450</v>
      </c>
      <c r="E107">
        <v>60930</v>
      </c>
      <c r="F107">
        <v>64410</v>
      </c>
      <c r="G107">
        <v>67890</v>
      </c>
      <c r="H107">
        <v>71370</v>
      </c>
      <c r="I107">
        <v>74850</v>
      </c>
      <c r="J107">
        <v>78330</v>
      </c>
      <c r="K107">
        <v>81810</v>
      </c>
      <c r="L107">
        <v>69600</v>
      </c>
      <c r="M107">
        <v>91850</v>
      </c>
      <c r="N107">
        <v>97418</v>
      </c>
      <c r="O107">
        <v>102986</v>
      </c>
      <c r="P107">
        <v>108554</v>
      </c>
      <c r="Q107">
        <v>114122</v>
      </c>
      <c r="R107">
        <v>119690</v>
      </c>
      <c r="S107">
        <v>125258</v>
      </c>
      <c r="T107">
        <v>130826</v>
      </c>
      <c r="V107" s="119">
        <v>47100</v>
      </c>
      <c r="W107" s="120">
        <v>62200</v>
      </c>
      <c r="X107" s="120">
        <v>65968</v>
      </c>
      <c r="Y107" s="120">
        <v>69736</v>
      </c>
      <c r="Z107" s="120">
        <v>73504</v>
      </c>
      <c r="AA107" s="120">
        <v>77272</v>
      </c>
      <c r="AB107" s="120">
        <v>81040</v>
      </c>
      <c r="AC107" s="120">
        <v>84808</v>
      </c>
      <c r="AD107" s="121">
        <v>88576</v>
      </c>
      <c r="AE107" s="119">
        <v>75350</v>
      </c>
      <c r="AF107" s="120">
        <v>99500</v>
      </c>
      <c r="AG107" s="120">
        <v>105528</v>
      </c>
      <c r="AH107" s="120">
        <v>111556</v>
      </c>
      <c r="AI107" s="120">
        <v>117584</v>
      </c>
      <c r="AJ107" s="120">
        <v>123612</v>
      </c>
      <c r="AK107" s="120">
        <v>129640</v>
      </c>
      <c r="AL107" s="120">
        <v>135668</v>
      </c>
      <c r="AM107" s="121">
        <v>141696</v>
      </c>
      <c r="AO107" s="119">
        <v>51000</v>
      </c>
      <c r="AP107" s="120">
        <v>67350</v>
      </c>
      <c r="AQ107" s="120">
        <v>71430</v>
      </c>
      <c r="AR107" s="120">
        <v>75510</v>
      </c>
      <c r="AS107" s="120">
        <v>79590</v>
      </c>
      <c r="AT107" s="120">
        <v>83670</v>
      </c>
      <c r="AU107" s="120">
        <v>87750</v>
      </c>
      <c r="AV107" s="120">
        <v>91830</v>
      </c>
      <c r="AW107" s="121">
        <v>95910</v>
      </c>
      <c r="AX107" s="119">
        <v>81600</v>
      </c>
      <c r="AY107" s="120">
        <v>107750</v>
      </c>
      <c r="AZ107" s="120">
        <v>114278</v>
      </c>
      <c r="BA107" s="120">
        <v>120806</v>
      </c>
      <c r="BB107" s="120">
        <v>127334</v>
      </c>
      <c r="BC107" s="120">
        <v>133862</v>
      </c>
      <c r="BD107" s="120">
        <v>140390</v>
      </c>
      <c r="BE107" s="120">
        <v>146918</v>
      </c>
      <c r="BF107" s="121">
        <v>153446</v>
      </c>
      <c r="BH107" s="119">
        <v>51000</v>
      </c>
      <c r="BI107" s="120">
        <v>67350</v>
      </c>
      <c r="BJ107" s="120">
        <v>71430</v>
      </c>
      <c r="BK107" s="120">
        <v>75510</v>
      </c>
      <c r="BL107" s="120">
        <v>79590</v>
      </c>
      <c r="BM107" s="120">
        <v>83670</v>
      </c>
      <c r="BN107" s="120">
        <v>87750</v>
      </c>
      <c r="BO107" s="120">
        <v>91830</v>
      </c>
      <c r="BP107" s="121">
        <v>95910</v>
      </c>
      <c r="BQ107" s="119">
        <v>81600</v>
      </c>
      <c r="BR107" s="120">
        <v>107750</v>
      </c>
      <c r="BS107" s="120">
        <v>114278</v>
      </c>
      <c r="BT107" s="120">
        <v>120806</v>
      </c>
      <c r="BU107" s="120">
        <v>127334</v>
      </c>
      <c r="BV107" s="120">
        <v>133862</v>
      </c>
      <c r="BW107" s="120">
        <v>140390</v>
      </c>
      <c r="BX107" s="120">
        <v>146918</v>
      </c>
      <c r="BY107" s="121">
        <v>153446</v>
      </c>
    </row>
    <row r="108" spans="1:77" x14ac:dyDescent="0.25">
      <c r="A108" s="85" t="s">
        <v>282</v>
      </c>
      <c r="C108">
        <v>43500</v>
      </c>
      <c r="D108">
        <v>57450</v>
      </c>
      <c r="E108">
        <v>60930</v>
      </c>
      <c r="F108">
        <v>64410</v>
      </c>
      <c r="G108">
        <v>67890</v>
      </c>
      <c r="H108">
        <v>71370</v>
      </c>
      <c r="I108">
        <v>74850</v>
      </c>
      <c r="J108">
        <v>78330</v>
      </c>
      <c r="K108">
        <v>81810</v>
      </c>
      <c r="L108">
        <v>69600</v>
      </c>
      <c r="M108">
        <v>91850</v>
      </c>
      <c r="N108">
        <v>97418</v>
      </c>
      <c r="O108">
        <v>102986</v>
      </c>
      <c r="P108">
        <v>108554</v>
      </c>
      <c r="Q108">
        <v>114122</v>
      </c>
      <c r="R108">
        <v>119690</v>
      </c>
      <c r="S108">
        <v>125258</v>
      </c>
      <c r="T108">
        <v>130826</v>
      </c>
      <c r="V108" s="119">
        <v>47100</v>
      </c>
      <c r="W108" s="120">
        <v>62200</v>
      </c>
      <c r="X108" s="120">
        <v>65968</v>
      </c>
      <c r="Y108" s="120">
        <v>69736</v>
      </c>
      <c r="Z108" s="120">
        <v>73504</v>
      </c>
      <c r="AA108" s="120">
        <v>77272</v>
      </c>
      <c r="AB108" s="120">
        <v>81040</v>
      </c>
      <c r="AC108" s="120">
        <v>84808</v>
      </c>
      <c r="AD108" s="121">
        <v>88576</v>
      </c>
      <c r="AE108" s="119">
        <v>75350</v>
      </c>
      <c r="AF108" s="120">
        <v>99500</v>
      </c>
      <c r="AG108" s="120">
        <v>105528</v>
      </c>
      <c r="AH108" s="120">
        <v>111556</v>
      </c>
      <c r="AI108" s="120">
        <v>117584</v>
      </c>
      <c r="AJ108" s="120">
        <v>123612</v>
      </c>
      <c r="AK108" s="120">
        <v>129640</v>
      </c>
      <c r="AL108" s="120">
        <v>135668</v>
      </c>
      <c r="AM108" s="121">
        <v>141696</v>
      </c>
      <c r="AO108" s="119">
        <v>51000</v>
      </c>
      <c r="AP108" s="120">
        <v>67350</v>
      </c>
      <c r="AQ108" s="120">
        <v>71430</v>
      </c>
      <c r="AR108" s="120">
        <v>75510</v>
      </c>
      <c r="AS108" s="120">
        <v>79590</v>
      </c>
      <c r="AT108" s="120">
        <v>83670</v>
      </c>
      <c r="AU108" s="120">
        <v>87750</v>
      </c>
      <c r="AV108" s="120">
        <v>91830</v>
      </c>
      <c r="AW108" s="121">
        <v>95910</v>
      </c>
      <c r="AX108" s="119">
        <v>81600</v>
      </c>
      <c r="AY108" s="120">
        <v>107750</v>
      </c>
      <c r="AZ108" s="120">
        <v>114278</v>
      </c>
      <c r="BA108" s="120">
        <v>120806</v>
      </c>
      <c r="BB108" s="120">
        <v>127334</v>
      </c>
      <c r="BC108" s="120">
        <v>133862</v>
      </c>
      <c r="BD108" s="120">
        <v>140390</v>
      </c>
      <c r="BE108" s="120">
        <v>146918</v>
      </c>
      <c r="BF108" s="121">
        <v>153446</v>
      </c>
      <c r="BH108" s="119">
        <v>51000</v>
      </c>
      <c r="BI108" s="120">
        <v>67350</v>
      </c>
      <c r="BJ108" s="120">
        <v>71430</v>
      </c>
      <c r="BK108" s="120">
        <v>75510</v>
      </c>
      <c r="BL108" s="120">
        <v>79590</v>
      </c>
      <c r="BM108" s="120">
        <v>83670</v>
      </c>
      <c r="BN108" s="120">
        <v>87750</v>
      </c>
      <c r="BO108" s="120">
        <v>91830</v>
      </c>
      <c r="BP108" s="121">
        <v>95910</v>
      </c>
      <c r="BQ108" s="119">
        <v>81600</v>
      </c>
      <c r="BR108" s="120">
        <v>107750</v>
      </c>
      <c r="BS108" s="120">
        <v>114278</v>
      </c>
      <c r="BT108" s="120">
        <v>120806</v>
      </c>
      <c r="BU108" s="120">
        <v>127334</v>
      </c>
      <c r="BV108" s="120">
        <v>133862</v>
      </c>
      <c r="BW108" s="120">
        <v>140390</v>
      </c>
      <c r="BX108" s="120">
        <v>146918</v>
      </c>
      <c r="BY108" s="121">
        <v>153446</v>
      </c>
    </row>
    <row r="109" spans="1:77" x14ac:dyDescent="0.25">
      <c r="A109" s="85" t="s">
        <v>283</v>
      </c>
      <c r="C109">
        <v>62050</v>
      </c>
      <c r="D109">
        <v>81950</v>
      </c>
      <c r="E109">
        <v>86914</v>
      </c>
      <c r="F109">
        <v>91878</v>
      </c>
      <c r="G109">
        <v>96842</v>
      </c>
      <c r="H109">
        <v>101806</v>
      </c>
      <c r="I109">
        <v>106770</v>
      </c>
      <c r="J109">
        <v>111734</v>
      </c>
      <c r="K109">
        <v>116698</v>
      </c>
      <c r="L109">
        <v>96200</v>
      </c>
      <c r="M109">
        <v>127000</v>
      </c>
      <c r="N109">
        <v>134696</v>
      </c>
      <c r="O109">
        <v>142392</v>
      </c>
      <c r="P109">
        <v>150088</v>
      </c>
      <c r="Q109">
        <v>157784</v>
      </c>
      <c r="R109">
        <v>165480</v>
      </c>
      <c r="S109">
        <v>173176</v>
      </c>
      <c r="T109">
        <v>180872</v>
      </c>
      <c r="V109" s="119">
        <v>65200</v>
      </c>
      <c r="W109" s="120">
        <v>86100</v>
      </c>
      <c r="X109" s="120">
        <v>91316</v>
      </c>
      <c r="Y109" s="120">
        <v>96532</v>
      </c>
      <c r="Z109" s="120">
        <v>101748</v>
      </c>
      <c r="AA109" s="120">
        <v>106964</v>
      </c>
      <c r="AB109" s="120">
        <v>112180</v>
      </c>
      <c r="AC109" s="120">
        <v>117396</v>
      </c>
      <c r="AD109" s="121">
        <v>122612</v>
      </c>
      <c r="AE109" s="119">
        <v>102650</v>
      </c>
      <c r="AF109" s="120">
        <v>135500</v>
      </c>
      <c r="AG109" s="120">
        <v>143712</v>
      </c>
      <c r="AH109" s="120">
        <v>151924</v>
      </c>
      <c r="AI109" s="120">
        <v>160136</v>
      </c>
      <c r="AJ109" s="120">
        <v>168348</v>
      </c>
      <c r="AK109" s="120">
        <v>176560</v>
      </c>
      <c r="AL109" s="120">
        <v>184772</v>
      </c>
      <c r="AM109" s="121">
        <v>192984</v>
      </c>
      <c r="AO109" s="119">
        <v>70050</v>
      </c>
      <c r="AP109" s="120">
        <v>92500</v>
      </c>
      <c r="AQ109" s="120">
        <v>98104</v>
      </c>
      <c r="AR109" s="120">
        <v>103708</v>
      </c>
      <c r="AS109" s="120">
        <v>109312</v>
      </c>
      <c r="AT109" s="120">
        <v>114916</v>
      </c>
      <c r="AU109" s="120">
        <v>120520</v>
      </c>
      <c r="AV109" s="120">
        <v>126124</v>
      </c>
      <c r="AW109" s="121">
        <v>131728</v>
      </c>
      <c r="AX109" s="119">
        <v>104200</v>
      </c>
      <c r="AY109" s="120">
        <v>137550</v>
      </c>
      <c r="AZ109" s="120">
        <v>145886</v>
      </c>
      <c r="BA109" s="120">
        <v>154222</v>
      </c>
      <c r="BB109" s="120">
        <v>162558</v>
      </c>
      <c r="BC109" s="120">
        <v>170894</v>
      </c>
      <c r="BD109" s="120">
        <v>179230</v>
      </c>
      <c r="BE109" s="120">
        <v>187566</v>
      </c>
      <c r="BF109" s="121">
        <v>195902</v>
      </c>
      <c r="BH109" s="119">
        <v>72000</v>
      </c>
      <c r="BI109" s="120">
        <v>95050</v>
      </c>
      <c r="BJ109" s="120">
        <v>100810</v>
      </c>
      <c r="BK109" s="120">
        <v>106570</v>
      </c>
      <c r="BL109" s="120">
        <v>112330</v>
      </c>
      <c r="BM109" s="120">
        <v>118090</v>
      </c>
      <c r="BN109" s="120">
        <v>123850</v>
      </c>
      <c r="BO109" s="120">
        <v>129610</v>
      </c>
      <c r="BP109" s="121">
        <v>135370</v>
      </c>
      <c r="BQ109" s="119">
        <v>106800</v>
      </c>
      <c r="BR109" s="120">
        <v>141000</v>
      </c>
      <c r="BS109" s="120">
        <v>149544</v>
      </c>
      <c r="BT109" s="120">
        <v>158088</v>
      </c>
      <c r="BU109" s="120">
        <v>166632</v>
      </c>
      <c r="BV109" s="120">
        <v>175176</v>
      </c>
      <c r="BW109" s="120">
        <v>183720</v>
      </c>
      <c r="BX109" s="120">
        <v>192264</v>
      </c>
      <c r="BY109" s="121">
        <v>200808</v>
      </c>
    </row>
    <row r="110" spans="1:77" x14ac:dyDescent="0.25">
      <c r="A110" s="85" t="s">
        <v>284</v>
      </c>
      <c r="C110">
        <v>43500</v>
      </c>
      <c r="D110">
        <v>57450</v>
      </c>
      <c r="E110">
        <v>60930</v>
      </c>
      <c r="F110">
        <v>64410</v>
      </c>
      <c r="G110">
        <v>67890</v>
      </c>
      <c r="H110">
        <v>71370</v>
      </c>
      <c r="I110">
        <v>74850</v>
      </c>
      <c r="J110">
        <v>78330</v>
      </c>
      <c r="K110">
        <v>81810</v>
      </c>
      <c r="L110">
        <v>69600</v>
      </c>
      <c r="M110">
        <v>91850</v>
      </c>
      <c r="N110">
        <v>97418</v>
      </c>
      <c r="O110">
        <v>102986</v>
      </c>
      <c r="P110">
        <v>108554</v>
      </c>
      <c r="Q110">
        <v>114122</v>
      </c>
      <c r="R110">
        <v>119690</v>
      </c>
      <c r="S110">
        <v>125258</v>
      </c>
      <c r="T110">
        <v>130826</v>
      </c>
      <c r="V110" s="119">
        <v>47100</v>
      </c>
      <c r="W110" s="120">
        <v>62200</v>
      </c>
      <c r="X110" s="120">
        <v>65968</v>
      </c>
      <c r="Y110" s="120">
        <v>69736</v>
      </c>
      <c r="Z110" s="120">
        <v>73504</v>
      </c>
      <c r="AA110" s="120">
        <v>77272</v>
      </c>
      <c r="AB110" s="120">
        <v>81040</v>
      </c>
      <c r="AC110" s="120">
        <v>84808</v>
      </c>
      <c r="AD110" s="121">
        <v>88576</v>
      </c>
      <c r="AE110" s="119">
        <v>75350</v>
      </c>
      <c r="AF110" s="120">
        <v>99500</v>
      </c>
      <c r="AG110" s="120">
        <v>105528</v>
      </c>
      <c r="AH110" s="120">
        <v>111556</v>
      </c>
      <c r="AI110" s="120">
        <v>117584</v>
      </c>
      <c r="AJ110" s="120">
        <v>123612</v>
      </c>
      <c r="AK110" s="120">
        <v>129640</v>
      </c>
      <c r="AL110" s="120">
        <v>135668</v>
      </c>
      <c r="AM110" s="121">
        <v>141696</v>
      </c>
      <c r="AO110" s="119">
        <v>51000</v>
      </c>
      <c r="AP110" s="120">
        <v>67350</v>
      </c>
      <c r="AQ110" s="120">
        <v>71430</v>
      </c>
      <c r="AR110" s="120">
        <v>75510</v>
      </c>
      <c r="AS110" s="120">
        <v>79590</v>
      </c>
      <c r="AT110" s="120">
        <v>83670</v>
      </c>
      <c r="AU110" s="120">
        <v>87750</v>
      </c>
      <c r="AV110" s="120">
        <v>91830</v>
      </c>
      <c r="AW110" s="121">
        <v>95910</v>
      </c>
      <c r="AX110" s="119">
        <v>81600</v>
      </c>
      <c r="AY110" s="120">
        <v>107750</v>
      </c>
      <c r="AZ110" s="120">
        <v>114278</v>
      </c>
      <c r="BA110" s="120">
        <v>120806</v>
      </c>
      <c r="BB110" s="120">
        <v>127334</v>
      </c>
      <c r="BC110" s="120">
        <v>133862</v>
      </c>
      <c r="BD110" s="120">
        <v>140390</v>
      </c>
      <c r="BE110" s="120">
        <v>146918</v>
      </c>
      <c r="BF110" s="121">
        <v>153446</v>
      </c>
      <c r="BH110" s="119">
        <v>51000</v>
      </c>
      <c r="BI110" s="120">
        <v>67350</v>
      </c>
      <c r="BJ110" s="120">
        <v>71430</v>
      </c>
      <c r="BK110" s="120">
        <v>75510</v>
      </c>
      <c r="BL110" s="120">
        <v>79590</v>
      </c>
      <c r="BM110" s="120">
        <v>83670</v>
      </c>
      <c r="BN110" s="120">
        <v>87750</v>
      </c>
      <c r="BO110" s="120">
        <v>91830</v>
      </c>
      <c r="BP110" s="121">
        <v>95910</v>
      </c>
      <c r="BQ110" s="119">
        <v>81600</v>
      </c>
      <c r="BR110" s="120">
        <v>107750</v>
      </c>
      <c r="BS110" s="120">
        <v>114278</v>
      </c>
      <c r="BT110" s="120">
        <v>120806</v>
      </c>
      <c r="BU110" s="120">
        <v>127334</v>
      </c>
      <c r="BV110" s="120">
        <v>133862</v>
      </c>
      <c r="BW110" s="120">
        <v>140390</v>
      </c>
      <c r="BX110" s="120">
        <v>146918</v>
      </c>
      <c r="BY110" s="121">
        <v>153446</v>
      </c>
    </row>
    <row r="111" spans="1:77" x14ac:dyDescent="0.25">
      <c r="A111" s="85" t="s">
        <v>285</v>
      </c>
      <c r="C111">
        <v>43500</v>
      </c>
      <c r="D111">
        <v>57450</v>
      </c>
      <c r="E111">
        <v>60930</v>
      </c>
      <c r="F111">
        <v>64410</v>
      </c>
      <c r="G111">
        <v>67890</v>
      </c>
      <c r="H111">
        <v>71370</v>
      </c>
      <c r="I111">
        <v>74850</v>
      </c>
      <c r="J111">
        <v>78330</v>
      </c>
      <c r="K111">
        <v>81810</v>
      </c>
      <c r="L111">
        <v>69600</v>
      </c>
      <c r="M111">
        <v>91850</v>
      </c>
      <c r="N111">
        <v>97418</v>
      </c>
      <c r="O111">
        <v>102986</v>
      </c>
      <c r="P111">
        <v>108554</v>
      </c>
      <c r="Q111">
        <v>114122</v>
      </c>
      <c r="R111">
        <v>119690</v>
      </c>
      <c r="S111">
        <v>125258</v>
      </c>
      <c r="T111">
        <v>130826</v>
      </c>
      <c r="V111" s="119">
        <v>47100</v>
      </c>
      <c r="W111" s="120">
        <v>62200</v>
      </c>
      <c r="X111" s="120">
        <v>65968</v>
      </c>
      <c r="Y111" s="120">
        <v>69736</v>
      </c>
      <c r="Z111" s="120">
        <v>73504</v>
      </c>
      <c r="AA111" s="120">
        <v>77272</v>
      </c>
      <c r="AB111" s="120">
        <v>81040</v>
      </c>
      <c r="AC111" s="120">
        <v>84808</v>
      </c>
      <c r="AD111" s="121">
        <v>88576</v>
      </c>
      <c r="AE111" s="119">
        <v>75350</v>
      </c>
      <c r="AF111" s="120">
        <v>99500</v>
      </c>
      <c r="AG111" s="120">
        <v>105528</v>
      </c>
      <c r="AH111" s="120">
        <v>111556</v>
      </c>
      <c r="AI111" s="120">
        <v>117584</v>
      </c>
      <c r="AJ111" s="120">
        <v>123612</v>
      </c>
      <c r="AK111" s="120">
        <v>129640</v>
      </c>
      <c r="AL111" s="120">
        <v>135668</v>
      </c>
      <c r="AM111" s="121">
        <v>141696</v>
      </c>
      <c r="AO111" s="119">
        <v>51000</v>
      </c>
      <c r="AP111" s="120">
        <v>67350</v>
      </c>
      <c r="AQ111" s="120">
        <v>71430</v>
      </c>
      <c r="AR111" s="120">
        <v>75510</v>
      </c>
      <c r="AS111" s="120">
        <v>79590</v>
      </c>
      <c r="AT111" s="120">
        <v>83670</v>
      </c>
      <c r="AU111" s="120">
        <v>87750</v>
      </c>
      <c r="AV111" s="120">
        <v>91830</v>
      </c>
      <c r="AW111" s="121">
        <v>95910</v>
      </c>
      <c r="AX111" s="119">
        <v>81600</v>
      </c>
      <c r="AY111" s="120">
        <v>107750</v>
      </c>
      <c r="AZ111" s="120">
        <v>114278</v>
      </c>
      <c r="BA111" s="120">
        <v>120806</v>
      </c>
      <c r="BB111" s="120">
        <v>127334</v>
      </c>
      <c r="BC111" s="120">
        <v>133862</v>
      </c>
      <c r="BD111" s="120">
        <v>140390</v>
      </c>
      <c r="BE111" s="120">
        <v>146918</v>
      </c>
      <c r="BF111" s="121">
        <v>153446</v>
      </c>
      <c r="BH111" s="119">
        <v>51000</v>
      </c>
      <c r="BI111" s="120">
        <v>67350</v>
      </c>
      <c r="BJ111" s="120">
        <v>71430</v>
      </c>
      <c r="BK111" s="120">
        <v>75510</v>
      </c>
      <c r="BL111" s="120">
        <v>79590</v>
      </c>
      <c r="BM111" s="120">
        <v>83670</v>
      </c>
      <c r="BN111" s="120">
        <v>87750</v>
      </c>
      <c r="BO111" s="120">
        <v>91830</v>
      </c>
      <c r="BP111" s="121">
        <v>95910</v>
      </c>
      <c r="BQ111" s="119">
        <v>81600</v>
      </c>
      <c r="BR111" s="120">
        <v>107750</v>
      </c>
      <c r="BS111" s="120">
        <v>114278</v>
      </c>
      <c r="BT111" s="120">
        <v>120806</v>
      </c>
      <c r="BU111" s="120">
        <v>127334</v>
      </c>
      <c r="BV111" s="120">
        <v>133862</v>
      </c>
      <c r="BW111" s="120">
        <v>140390</v>
      </c>
      <c r="BX111" s="120">
        <v>146918</v>
      </c>
      <c r="BY111" s="121">
        <v>153446</v>
      </c>
    </row>
    <row r="112" spans="1:77" x14ac:dyDescent="0.25">
      <c r="A112" s="85" t="s">
        <v>286</v>
      </c>
      <c r="C112">
        <v>43500</v>
      </c>
      <c r="D112">
        <v>57450</v>
      </c>
      <c r="E112">
        <v>60930</v>
      </c>
      <c r="F112">
        <v>64410</v>
      </c>
      <c r="G112">
        <v>67890</v>
      </c>
      <c r="H112">
        <v>71370</v>
      </c>
      <c r="I112">
        <v>74850</v>
      </c>
      <c r="J112">
        <v>78330</v>
      </c>
      <c r="K112">
        <v>81810</v>
      </c>
      <c r="L112">
        <v>69600</v>
      </c>
      <c r="M112">
        <v>91850</v>
      </c>
      <c r="N112">
        <v>97418</v>
      </c>
      <c r="O112">
        <v>102986</v>
      </c>
      <c r="P112">
        <v>108554</v>
      </c>
      <c r="Q112">
        <v>114122</v>
      </c>
      <c r="R112">
        <v>119690</v>
      </c>
      <c r="S112">
        <v>125258</v>
      </c>
      <c r="T112">
        <v>130826</v>
      </c>
      <c r="V112" s="119">
        <v>47850</v>
      </c>
      <c r="W112" s="120">
        <v>63150</v>
      </c>
      <c r="X112" s="120">
        <v>66978</v>
      </c>
      <c r="Y112" s="120">
        <v>70806</v>
      </c>
      <c r="Z112" s="120">
        <v>74634</v>
      </c>
      <c r="AA112" s="120">
        <v>78462</v>
      </c>
      <c r="AB112" s="120">
        <v>82290</v>
      </c>
      <c r="AC112" s="120">
        <v>86118</v>
      </c>
      <c r="AD112" s="121">
        <v>89946</v>
      </c>
      <c r="AE112" s="119">
        <v>76550</v>
      </c>
      <c r="AF112" s="120">
        <v>101050</v>
      </c>
      <c r="AG112" s="120">
        <v>107174</v>
      </c>
      <c r="AH112" s="120">
        <v>113298</v>
      </c>
      <c r="AI112" s="120">
        <v>119422</v>
      </c>
      <c r="AJ112" s="120">
        <v>125546</v>
      </c>
      <c r="AK112" s="120">
        <v>131670</v>
      </c>
      <c r="AL112" s="120">
        <v>137794</v>
      </c>
      <c r="AM112" s="121">
        <v>143918</v>
      </c>
      <c r="AO112" s="119">
        <v>52250</v>
      </c>
      <c r="AP112" s="120">
        <v>68950</v>
      </c>
      <c r="AQ112" s="120">
        <v>73130</v>
      </c>
      <c r="AR112" s="120">
        <v>77310</v>
      </c>
      <c r="AS112" s="120">
        <v>81490</v>
      </c>
      <c r="AT112" s="120">
        <v>85670</v>
      </c>
      <c r="AU112" s="120">
        <v>89850</v>
      </c>
      <c r="AV112" s="120">
        <v>94030</v>
      </c>
      <c r="AW112" s="121">
        <v>98210</v>
      </c>
      <c r="AX112" s="119">
        <v>83600</v>
      </c>
      <c r="AY112" s="120">
        <v>110350</v>
      </c>
      <c r="AZ112" s="120">
        <v>117038</v>
      </c>
      <c r="BA112" s="120">
        <v>123726</v>
      </c>
      <c r="BB112" s="120">
        <v>130414</v>
      </c>
      <c r="BC112" s="120">
        <v>137102</v>
      </c>
      <c r="BD112" s="120">
        <v>143790</v>
      </c>
      <c r="BE112" s="120">
        <v>150478</v>
      </c>
      <c r="BF112" s="121">
        <v>157166</v>
      </c>
      <c r="BH112" s="119">
        <v>57450</v>
      </c>
      <c r="BI112" s="120">
        <v>75800</v>
      </c>
      <c r="BJ112" s="120">
        <v>80396</v>
      </c>
      <c r="BK112" s="120">
        <v>84992</v>
      </c>
      <c r="BL112" s="120">
        <v>89588</v>
      </c>
      <c r="BM112" s="120">
        <v>94184</v>
      </c>
      <c r="BN112" s="120">
        <v>98780</v>
      </c>
      <c r="BO112" s="120">
        <v>103376</v>
      </c>
      <c r="BP112" s="121">
        <v>107972</v>
      </c>
      <c r="BQ112" s="119">
        <v>91900</v>
      </c>
      <c r="BR112" s="120">
        <v>121350</v>
      </c>
      <c r="BS112" s="120">
        <v>128702</v>
      </c>
      <c r="BT112" s="120">
        <v>136054</v>
      </c>
      <c r="BU112" s="120">
        <v>143406</v>
      </c>
      <c r="BV112" s="120">
        <v>150758</v>
      </c>
      <c r="BW112" s="120">
        <v>158110</v>
      </c>
      <c r="BX112" s="120">
        <v>165462</v>
      </c>
      <c r="BY112" s="121">
        <v>172814</v>
      </c>
    </row>
    <row r="113" spans="1:77" x14ac:dyDescent="0.25">
      <c r="A113" s="85" t="s">
        <v>287</v>
      </c>
      <c r="C113">
        <v>51950</v>
      </c>
      <c r="D113">
        <v>68600</v>
      </c>
      <c r="E113">
        <v>72756</v>
      </c>
      <c r="F113">
        <v>76912</v>
      </c>
      <c r="G113">
        <v>81068</v>
      </c>
      <c r="H113">
        <v>85224</v>
      </c>
      <c r="I113">
        <v>89380</v>
      </c>
      <c r="J113">
        <v>93536</v>
      </c>
      <c r="K113">
        <v>97692</v>
      </c>
      <c r="L113">
        <v>83100</v>
      </c>
      <c r="M113">
        <v>109700</v>
      </c>
      <c r="N113">
        <v>116348</v>
      </c>
      <c r="O113">
        <v>122996</v>
      </c>
      <c r="P113">
        <v>129644</v>
      </c>
      <c r="Q113">
        <v>136292</v>
      </c>
      <c r="R113">
        <v>142940</v>
      </c>
      <c r="S113">
        <v>149588</v>
      </c>
      <c r="T113">
        <v>156236</v>
      </c>
      <c r="V113" s="119">
        <v>55250</v>
      </c>
      <c r="W113" s="120">
        <v>72950</v>
      </c>
      <c r="X113" s="120">
        <v>77370</v>
      </c>
      <c r="Y113" s="120">
        <v>81790</v>
      </c>
      <c r="Z113" s="120">
        <v>86210</v>
      </c>
      <c r="AA113" s="120">
        <v>90630</v>
      </c>
      <c r="AB113" s="120">
        <v>95050</v>
      </c>
      <c r="AC113" s="120">
        <v>99470</v>
      </c>
      <c r="AD113" s="121">
        <v>103890</v>
      </c>
      <c r="AE113" s="119">
        <v>88400</v>
      </c>
      <c r="AF113" s="120">
        <v>116700</v>
      </c>
      <c r="AG113" s="120">
        <v>123772</v>
      </c>
      <c r="AH113" s="120">
        <v>130844</v>
      </c>
      <c r="AI113" s="120">
        <v>137916</v>
      </c>
      <c r="AJ113" s="120">
        <v>144988</v>
      </c>
      <c r="AK113" s="120">
        <v>152060</v>
      </c>
      <c r="AL113" s="120">
        <v>159132</v>
      </c>
      <c r="AM113" s="121">
        <v>166204</v>
      </c>
      <c r="AO113" s="119">
        <v>58750</v>
      </c>
      <c r="AP113" s="120">
        <v>77550</v>
      </c>
      <c r="AQ113" s="120">
        <v>82250</v>
      </c>
      <c r="AR113" s="120">
        <v>86950</v>
      </c>
      <c r="AS113" s="120">
        <v>91650</v>
      </c>
      <c r="AT113" s="120">
        <v>96350</v>
      </c>
      <c r="AU113" s="120">
        <v>101050</v>
      </c>
      <c r="AV113" s="120">
        <v>105750</v>
      </c>
      <c r="AW113" s="121">
        <v>110450</v>
      </c>
      <c r="AX113" s="119">
        <v>94000</v>
      </c>
      <c r="AY113" s="120">
        <v>124100</v>
      </c>
      <c r="AZ113" s="120">
        <v>131620</v>
      </c>
      <c r="BA113" s="120">
        <v>139140</v>
      </c>
      <c r="BB113" s="120">
        <v>146660</v>
      </c>
      <c r="BC113" s="120">
        <v>154180</v>
      </c>
      <c r="BD113" s="120">
        <v>161700</v>
      </c>
      <c r="BE113" s="120">
        <v>169220</v>
      </c>
      <c r="BF113" s="121">
        <v>176740</v>
      </c>
      <c r="BH113" s="119">
        <v>58750</v>
      </c>
      <c r="BI113" s="120">
        <v>77550</v>
      </c>
      <c r="BJ113" s="120">
        <v>82250</v>
      </c>
      <c r="BK113" s="120">
        <v>86950</v>
      </c>
      <c r="BL113" s="120">
        <v>91650</v>
      </c>
      <c r="BM113" s="120">
        <v>96350</v>
      </c>
      <c r="BN113" s="120">
        <v>101050</v>
      </c>
      <c r="BO113" s="120">
        <v>105750</v>
      </c>
      <c r="BP113" s="121">
        <v>110450</v>
      </c>
      <c r="BQ113" s="119">
        <v>94000</v>
      </c>
      <c r="BR113" s="120">
        <v>124100</v>
      </c>
      <c r="BS113" s="120">
        <v>131620</v>
      </c>
      <c r="BT113" s="120">
        <v>139140</v>
      </c>
      <c r="BU113" s="120">
        <v>146660</v>
      </c>
      <c r="BV113" s="120">
        <v>154180</v>
      </c>
      <c r="BW113" s="120">
        <v>161700</v>
      </c>
      <c r="BX113" s="120">
        <v>169220</v>
      </c>
      <c r="BY113" s="121">
        <v>176740</v>
      </c>
    </row>
    <row r="114" spans="1:77" x14ac:dyDescent="0.25">
      <c r="A114" s="85" t="s">
        <v>288</v>
      </c>
      <c r="C114">
        <v>56800</v>
      </c>
      <c r="D114">
        <v>75000</v>
      </c>
      <c r="E114">
        <v>79544</v>
      </c>
      <c r="F114">
        <v>84088</v>
      </c>
      <c r="G114">
        <v>88632</v>
      </c>
      <c r="H114">
        <v>93176</v>
      </c>
      <c r="I114">
        <v>97720</v>
      </c>
      <c r="J114">
        <v>102264</v>
      </c>
      <c r="K114">
        <v>106808</v>
      </c>
      <c r="L114">
        <v>90900</v>
      </c>
      <c r="M114">
        <v>120000</v>
      </c>
      <c r="N114">
        <v>127272</v>
      </c>
      <c r="O114">
        <v>134544</v>
      </c>
      <c r="P114">
        <v>141816</v>
      </c>
      <c r="Q114">
        <v>149088</v>
      </c>
      <c r="R114">
        <v>156360</v>
      </c>
      <c r="S114">
        <v>163632</v>
      </c>
      <c r="T114">
        <v>170904</v>
      </c>
      <c r="V114" s="119">
        <v>59400</v>
      </c>
      <c r="W114" s="120">
        <v>78450</v>
      </c>
      <c r="X114" s="120">
        <v>83202</v>
      </c>
      <c r="Y114" s="120">
        <v>87954</v>
      </c>
      <c r="Z114" s="120">
        <v>92706</v>
      </c>
      <c r="AA114" s="120">
        <v>97458</v>
      </c>
      <c r="AB114" s="120">
        <v>102210</v>
      </c>
      <c r="AC114" s="120">
        <v>106962</v>
      </c>
      <c r="AD114" s="121">
        <v>111714</v>
      </c>
      <c r="AE114" s="119">
        <v>95050</v>
      </c>
      <c r="AF114" s="120">
        <v>125500</v>
      </c>
      <c r="AG114" s="120">
        <v>133104</v>
      </c>
      <c r="AH114" s="120">
        <v>140708</v>
      </c>
      <c r="AI114" s="120">
        <v>148312</v>
      </c>
      <c r="AJ114" s="120">
        <v>155916</v>
      </c>
      <c r="AK114" s="120">
        <v>163520</v>
      </c>
      <c r="AL114" s="120">
        <v>171124</v>
      </c>
      <c r="AM114" s="121">
        <v>178728</v>
      </c>
      <c r="AO114" s="119">
        <v>63800</v>
      </c>
      <c r="AP114" s="120">
        <v>84250</v>
      </c>
      <c r="AQ114" s="120">
        <v>89354</v>
      </c>
      <c r="AR114" s="120">
        <v>94458</v>
      </c>
      <c r="AS114" s="120">
        <v>99562</v>
      </c>
      <c r="AT114" s="120">
        <v>104666</v>
      </c>
      <c r="AU114" s="120">
        <v>109770</v>
      </c>
      <c r="AV114" s="120">
        <v>114874</v>
      </c>
      <c r="AW114" s="121">
        <v>119978</v>
      </c>
      <c r="AX114" s="119">
        <v>102100</v>
      </c>
      <c r="AY114" s="120">
        <v>134800</v>
      </c>
      <c r="AZ114" s="120">
        <v>142968</v>
      </c>
      <c r="BA114" s="120">
        <v>151136</v>
      </c>
      <c r="BB114" s="120">
        <v>159304</v>
      </c>
      <c r="BC114" s="120">
        <v>167472</v>
      </c>
      <c r="BD114" s="120">
        <v>175640</v>
      </c>
      <c r="BE114" s="120">
        <v>183808</v>
      </c>
      <c r="BF114" s="121">
        <v>191976</v>
      </c>
      <c r="BH114" s="119">
        <v>65200</v>
      </c>
      <c r="BI114" s="120">
        <v>86100</v>
      </c>
      <c r="BJ114" s="120">
        <v>91316</v>
      </c>
      <c r="BK114" s="120">
        <v>96532</v>
      </c>
      <c r="BL114" s="120">
        <v>101748</v>
      </c>
      <c r="BM114" s="120">
        <v>106964</v>
      </c>
      <c r="BN114" s="120">
        <v>112180</v>
      </c>
      <c r="BO114" s="120">
        <v>117396</v>
      </c>
      <c r="BP114" s="121">
        <v>122612</v>
      </c>
      <c r="BQ114" s="119">
        <v>104300</v>
      </c>
      <c r="BR114" s="120">
        <v>137700</v>
      </c>
      <c r="BS114" s="120">
        <v>146044</v>
      </c>
      <c r="BT114" s="120">
        <v>154388</v>
      </c>
      <c r="BU114" s="120">
        <v>162732</v>
      </c>
      <c r="BV114" s="120">
        <v>171076</v>
      </c>
      <c r="BW114" s="120">
        <v>179420</v>
      </c>
      <c r="BX114" s="120">
        <v>187764</v>
      </c>
      <c r="BY114" s="121">
        <v>196108</v>
      </c>
    </row>
    <row r="115" spans="1:77" x14ac:dyDescent="0.25">
      <c r="A115" s="85" t="s">
        <v>289</v>
      </c>
      <c r="C115">
        <v>43500</v>
      </c>
      <c r="D115">
        <v>57450</v>
      </c>
      <c r="E115">
        <v>60930</v>
      </c>
      <c r="F115">
        <v>64410</v>
      </c>
      <c r="G115">
        <v>67890</v>
      </c>
      <c r="H115">
        <v>71370</v>
      </c>
      <c r="I115">
        <v>74850</v>
      </c>
      <c r="J115">
        <v>78330</v>
      </c>
      <c r="K115">
        <v>81810</v>
      </c>
      <c r="L115">
        <v>69600</v>
      </c>
      <c r="M115">
        <v>91850</v>
      </c>
      <c r="N115">
        <v>97418</v>
      </c>
      <c r="O115">
        <v>102986</v>
      </c>
      <c r="P115">
        <v>108554</v>
      </c>
      <c r="Q115">
        <v>114122</v>
      </c>
      <c r="R115">
        <v>119690</v>
      </c>
      <c r="S115">
        <v>125258</v>
      </c>
      <c r="T115">
        <v>130826</v>
      </c>
      <c r="V115" s="119">
        <v>47100</v>
      </c>
      <c r="W115" s="120">
        <v>62200</v>
      </c>
      <c r="X115" s="120">
        <v>65968</v>
      </c>
      <c r="Y115" s="120">
        <v>69736</v>
      </c>
      <c r="Z115" s="120">
        <v>73504</v>
      </c>
      <c r="AA115" s="120">
        <v>77272</v>
      </c>
      <c r="AB115" s="120">
        <v>81040</v>
      </c>
      <c r="AC115" s="120">
        <v>84808</v>
      </c>
      <c r="AD115" s="121">
        <v>88576</v>
      </c>
      <c r="AE115" s="119">
        <v>75350</v>
      </c>
      <c r="AF115" s="120">
        <v>99500</v>
      </c>
      <c r="AG115" s="120">
        <v>105528</v>
      </c>
      <c r="AH115" s="120">
        <v>111556</v>
      </c>
      <c r="AI115" s="120">
        <v>117584</v>
      </c>
      <c r="AJ115" s="120">
        <v>123612</v>
      </c>
      <c r="AK115" s="120">
        <v>129640</v>
      </c>
      <c r="AL115" s="120">
        <v>135668</v>
      </c>
      <c r="AM115" s="121">
        <v>141696</v>
      </c>
      <c r="AO115" s="119">
        <v>51000</v>
      </c>
      <c r="AP115" s="120">
        <v>67350</v>
      </c>
      <c r="AQ115" s="120">
        <v>71430</v>
      </c>
      <c r="AR115" s="120">
        <v>75510</v>
      </c>
      <c r="AS115" s="120">
        <v>79590</v>
      </c>
      <c r="AT115" s="120">
        <v>83670</v>
      </c>
      <c r="AU115" s="120">
        <v>87750</v>
      </c>
      <c r="AV115" s="120">
        <v>91830</v>
      </c>
      <c r="AW115" s="121">
        <v>95910</v>
      </c>
      <c r="AX115" s="119">
        <v>81600</v>
      </c>
      <c r="AY115" s="120">
        <v>107750</v>
      </c>
      <c r="AZ115" s="120">
        <v>114278</v>
      </c>
      <c r="BA115" s="120">
        <v>120806</v>
      </c>
      <c r="BB115" s="120">
        <v>127334</v>
      </c>
      <c r="BC115" s="120">
        <v>133862</v>
      </c>
      <c r="BD115" s="120">
        <v>140390</v>
      </c>
      <c r="BE115" s="120">
        <v>146918</v>
      </c>
      <c r="BF115" s="121">
        <v>153446</v>
      </c>
      <c r="BH115" s="119">
        <v>51000</v>
      </c>
      <c r="BI115" s="120">
        <v>67350</v>
      </c>
      <c r="BJ115" s="120">
        <v>71430</v>
      </c>
      <c r="BK115" s="120">
        <v>75510</v>
      </c>
      <c r="BL115" s="120">
        <v>79590</v>
      </c>
      <c r="BM115" s="120">
        <v>83670</v>
      </c>
      <c r="BN115" s="120">
        <v>87750</v>
      </c>
      <c r="BO115" s="120">
        <v>91830</v>
      </c>
      <c r="BP115" s="121">
        <v>95910</v>
      </c>
      <c r="BQ115" s="119">
        <v>81600</v>
      </c>
      <c r="BR115" s="120">
        <v>107750</v>
      </c>
      <c r="BS115" s="120">
        <v>114278</v>
      </c>
      <c r="BT115" s="120">
        <v>120806</v>
      </c>
      <c r="BU115" s="120">
        <v>127334</v>
      </c>
      <c r="BV115" s="120">
        <v>133862</v>
      </c>
      <c r="BW115" s="120">
        <v>140390</v>
      </c>
      <c r="BX115" s="120">
        <v>146918</v>
      </c>
      <c r="BY115" s="121">
        <v>153446</v>
      </c>
    </row>
    <row r="116" spans="1:77" x14ac:dyDescent="0.25">
      <c r="A116" s="85" t="s">
        <v>290</v>
      </c>
      <c r="C116">
        <v>43500</v>
      </c>
      <c r="D116">
        <v>57450</v>
      </c>
      <c r="E116">
        <v>60930</v>
      </c>
      <c r="F116">
        <v>64410</v>
      </c>
      <c r="G116">
        <v>67890</v>
      </c>
      <c r="H116">
        <v>71370</v>
      </c>
      <c r="I116">
        <v>74850</v>
      </c>
      <c r="J116">
        <v>78330</v>
      </c>
      <c r="K116">
        <v>81810</v>
      </c>
      <c r="L116">
        <v>69600</v>
      </c>
      <c r="M116">
        <v>91850</v>
      </c>
      <c r="N116">
        <v>97418</v>
      </c>
      <c r="O116">
        <v>102986</v>
      </c>
      <c r="P116">
        <v>108554</v>
      </c>
      <c r="Q116">
        <v>114122</v>
      </c>
      <c r="R116">
        <v>119690</v>
      </c>
      <c r="S116">
        <v>125258</v>
      </c>
      <c r="T116">
        <v>130826</v>
      </c>
      <c r="V116" s="119">
        <v>47500</v>
      </c>
      <c r="W116" s="120">
        <v>62700</v>
      </c>
      <c r="X116" s="120">
        <v>66500</v>
      </c>
      <c r="Y116" s="120">
        <v>70300</v>
      </c>
      <c r="Z116" s="120">
        <v>74100</v>
      </c>
      <c r="AA116" s="120">
        <v>77900</v>
      </c>
      <c r="AB116" s="120">
        <v>81700</v>
      </c>
      <c r="AC116" s="120">
        <v>85500</v>
      </c>
      <c r="AD116" s="121">
        <v>89300</v>
      </c>
      <c r="AE116" s="119">
        <v>76000</v>
      </c>
      <c r="AF116" s="120">
        <v>100350</v>
      </c>
      <c r="AG116" s="120">
        <v>106430</v>
      </c>
      <c r="AH116" s="120">
        <v>112510</v>
      </c>
      <c r="AI116" s="120">
        <v>118590</v>
      </c>
      <c r="AJ116" s="120">
        <v>124670</v>
      </c>
      <c r="AK116" s="120">
        <v>130750</v>
      </c>
      <c r="AL116" s="120">
        <v>136830</v>
      </c>
      <c r="AM116" s="121">
        <v>142910</v>
      </c>
      <c r="AO116" s="119">
        <v>51000</v>
      </c>
      <c r="AP116" s="120">
        <v>67350</v>
      </c>
      <c r="AQ116" s="120">
        <v>71430</v>
      </c>
      <c r="AR116" s="120">
        <v>75510</v>
      </c>
      <c r="AS116" s="120">
        <v>79590</v>
      </c>
      <c r="AT116" s="120">
        <v>83670</v>
      </c>
      <c r="AU116" s="120">
        <v>87750</v>
      </c>
      <c r="AV116" s="120">
        <v>91830</v>
      </c>
      <c r="AW116" s="121">
        <v>95910</v>
      </c>
      <c r="AX116" s="119">
        <v>81600</v>
      </c>
      <c r="AY116" s="120">
        <v>107750</v>
      </c>
      <c r="AZ116" s="120">
        <v>114278</v>
      </c>
      <c r="BA116" s="120">
        <v>120806</v>
      </c>
      <c r="BB116" s="120">
        <v>127334</v>
      </c>
      <c r="BC116" s="120">
        <v>133862</v>
      </c>
      <c r="BD116" s="120">
        <v>140390</v>
      </c>
      <c r="BE116" s="120">
        <v>146918</v>
      </c>
      <c r="BF116" s="121">
        <v>153446</v>
      </c>
      <c r="BH116" s="119">
        <v>51000</v>
      </c>
      <c r="BI116" s="120">
        <v>67350</v>
      </c>
      <c r="BJ116" s="120">
        <v>71430</v>
      </c>
      <c r="BK116" s="120">
        <v>75510</v>
      </c>
      <c r="BL116" s="120">
        <v>79590</v>
      </c>
      <c r="BM116" s="120">
        <v>83670</v>
      </c>
      <c r="BN116" s="120">
        <v>87750</v>
      </c>
      <c r="BO116" s="120">
        <v>91830</v>
      </c>
      <c r="BP116" s="121">
        <v>95910</v>
      </c>
      <c r="BQ116" s="119">
        <v>81600</v>
      </c>
      <c r="BR116" s="120">
        <v>107750</v>
      </c>
      <c r="BS116" s="120">
        <v>114278</v>
      </c>
      <c r="BT116" s="120">
        <v>120806</v>
      </c>
      <c r="BU116" s="120">
        <v>127334</v>
      </c>
      <c r="BV116" s="120">
        <v>133862</v>
      </c>
      <c r="BW116" s="120">
        <v>140390</v>
      </c>
      <c r="BX116" s="120">
        <v>146918</v>
      </c>
      <c r="BY116" s="121">
        <v>153446</v>
      </c>
    </row>
    <row r="117" spans="1:77" x14ac:dyDescent="0.25">
      <c r="A117" s="85" t="s">
        <v>291</v>
      </c>
      <c r="C117">
        <v>43500</v>
      </c>
      <c r="D117">
        <v>57450</v>
      </c>
      <c r="E117">
        <v>60930</v>
      </c>
      <c r="F117">
        <v>64410</v>
      </c>
      <c r="G117">
        <v>67890</v>
      </c>
      <c r="H117">
        <v>71370</v>
      </c>
      <c r="I117">
        <v>74850</v>
      </c>
      <c r="J117">
        <v>78330</v>
      </c>
      <c r="K117">
        <v>81810</v>
      </c>
      <c r="L117">
        <v>69600</v>
      </c>
      <c r="M117">
        <v>91850</v>
      </c>
      <c r="N117">
        <v>97418</v>
      </c>
      <c r="O117">
        <v>102986</v>
      </c>
      <c r="P117">
        <v>108554</v>
      </c>
      <c r="Q117">
        <v>114122</v>
      </c>
      <c r="R117">
        <v>119690</v>
      </c>
      <c r="S117">
        <v>125258</v>
      </c>
      <c r="T117">
        <v>130826</v>
      </c>
      <c r="V117" s="119">
        <v>47100</v>
      </c>
      <c r="W117" s="120">
        <v>62200</v>
      </c>
      <c r="X117" s="120">
        <v>65968</v>
      </c>
      <c r="Y117" s="120">
        <v>69736</v>
      </c>
      <c r="Z117" s="120">
        <v>73504</v>
      </c>
      <c r="AA117" s="120">
        <v>77272</v>
      </c>
      <c r="AB117" s="120">
        <v>81040</v>
      </c>
      <c r="AC117" s="120">
        <v>84808</v>
      </c>
      <c r="AD117" s="121">
        <v>88576</v>
      </c>
      <c r="AE117" s="119">
        <v>75350</v>
      </c>
      <c r="AF117" s="120">
        <v>99500</v>
      </c>
      <c r="AG117" s="120">
        <v>105528</v>
      </c>
      <c r="AH117" s="120">
        <v>111556</v>
      </c>
      <c r="AI117" s="120">
        <v>117584</v>
      </c>
      <c r="AJ117" s="120">
        <v>123612</v>
      </c>
      <c r="AK117" s="120">
        <v>129640</v>
      </c>
      <c r="AL117" s="120">
        <v>135668</v>
      </c>
      <c r="AM117" s="121">
        <v>141696</v>
      </c>
      <c r="AO117" s="119">
        <v>51000</v>
      </c>
      <c r="AP117" s="120">
        <v>67350</v>
      </c>
      <c r="AQ117" s="120">
        <v>71430</v>
      </c>
      <c r="AR117" s="120">
        <v>75510</v>
      </c>
      <c r="AS117" s="120">
        <v>79590</v>
      </c>
      <c r="AT117" s="120">
        <v>83670</v>
      </c>
      <c r="AU117" s="120">
        <v>87750</v>
      </c>
      <c r="AV117" s="120">
        <v>91830</v>
      </c>
      <c r="AW117" s="121">
        <v>95910</v>
      </c>
      <c r="AX117" s="119">
        <v>81600</v>
      </c>
      <c r="AY117" s="120">
        <v>107750</v>
      </c>
      <c r="AZ117" s="120">
        <v>114278</v>
      </c>
      <c r="BA117" s="120">
        <v>120806</v>
      </c>
      <c r="BB117" s="120">
        <v>127334</v>
      </c>
      <c r="BC117" s="120">
        <v>133862</v>
      </c>
      <c r="BD117" s="120">
        <v>140390</v>
      </c>
      <c r="BE117" s="120">
        <v>146918</v>
      </c>
      <c r="BF117" s="121">
        <v>153446</v>
      </c>
      <c r="BH117" s="119">
        <v>51000</v>
      </c>
      <c r="BI117" s="120">
        <v>67350</v>
      </c>
      <c r="BJ117" s="120">
        <v>71430</v>
      </c>
      <c r="BK117" s="120">
        <v>75510</v>
      </c>
      <c r="BL117" s="120">
        <v>79590</v>
      </c>
      <c r="BM117" s="120">
        <v>83670</v>
      </c>
      <c r="BN117" s="120">
        <v>87750</v>
      </c>
      <c r="BO117" s="120">
        <v>91830</v>
      </c>
      <c r="BP117" s="121">
        <v>95910</v>
      </c>
      <c r="BQ117" s="119">
        <v>81600</v>
      </c>
      <c r="BR117" s="120">
        <v>107750</v>
      </c>
      <c r="BS117" s="120">
        <v>114278</v>
      </c>
      <c r="BT117" s="120">
        <v>120806</v>
      </c>
      <c r="BU117" s="120">
        <v>127334</v>
      </c>
      <c r="BV117" s="120">
        <v>133862</v>
      </c>
      <c r="BW117" s="120">
        <v>140390</v>
      </c>
      <c r="BX117" s="120">
        <v>146918</v>
      </c>
      <c r="BY117" s="121">
        <v>153446</v>
      </c>
    </row>
    <row r="118" spans="1:77" x14ac:dyDescent="0.25">
      <c r="A118" s="85" t="s">
        <v>292</v>
      </c>
      <c r="C118">
        <v>43500</v>
      </c>
      <c r="D118">
        <v>57450</v>
      </c>
      <c r="E118">
        <v>60930</v>
      </c>
      <c r="F118">
        <v>64410</v>
      </c>
      <c r="G118">
        <v>67890</v>
      </c>
      <c r="H118">
        <v>71370</v>
      </c>
      <c r="I118">
        <v>74850</v>
      </c>
      <c r="J118">
        <v>78330</v>
      </c>
      <c r="K118">
        <v>81810</v>
      </c>
      <c r="L118">
        <v>69600</v>
      </c>
      <c r="M118">
        <v>91850</v>
      </c>
      <c r="N118">
        <v>97418</v>
      </c>
      <c r="O118">
        <v>102986</v>
      </c>
      <c r="P118">
        <v>108554</v>
      </c>
      <c r="Q118">
        <v>114122</v>
      </c>
      <c r="R118">
        <v>119690</v>
      </c>
      <c r="S118">
        <v>125258</v>
      </c>
      <c r="T118">
        <v>130826</v>
      </c>
      <c r="V118" s="119">
        <v>47100</v>
      </c>
      <c r="W118" s="120">
        <v>62200</v>
      </c>
      <c r="X118" s="120">
        <v>65968</v>
      </c>
      <c r="Y118" s="120">
        <v>69736</v>
      </c>
      <c r="Z118" s="120">
        <v>73504</v>
      </c>
      <c r="AA118" s="120">
        <v>77272</v>
      </c>
      <c r="AB118" s="120">
        <v>81040</v>
      </c>
      <c r="AC118" s="120">
        <v>84808</v>
      </c>
      <c r="AD118" s="121">
        <v>88576</v>
      </c>
      <c r="AE118" s="119">
        <v>75350</v>
      </c>
      <c r="AF118" s="120">
        <v>99500</v>
      </c>
      <c r="AG118" s="120">
        <v>105528</v>
      </c>
      <c r="AH118" s="120">
        <v>111556</v>
      </c>
      <c r="AI118" s="120">
        <v>117584</v>
      </c>
      <c r="AJ118" s="120">
        <v>123612</v>
      </c>
      <c r="AK118" s="120">
        <v>129640</v>
      </c>
      <c r="AL118" s="120">
        <v>135668</v>
      </c>
      <c r="AM118" s="121">
        <v>141696</v>
      </c>
      <c r="AO118" s="119">
        <v>51000</v>
      </c>
      <c r="AP118" s="120">
        <v>67350</v>
      </c>
      <c r="AQ118" s="120">
        <v>71430</v>
      </c>
      <c r="AR118" s="120">
        <v>75510</v>
      </c>
      <c r="AS118" s="120">
        <v>79590</v>
      </c>
      <c r="AT118" s="120">
        <v>83670</v>
      </c>
      <c r="AU118" s="120">
        <v>87750</v>
      </c>
      <c r="AV118" s="120">
        <v>91830</v>
      </c>
      <c r="AW118" s="121">
        <v>95910</v>
      </c>
      <c r="AX118" s="119">
        <v>81600</v>
      </c>
      <c r="AY118" s="120">
        <v>107750</v>
      </c>
      <c r="AZ118" s="120">
        <v>114278</v>
      </c>
      <c r="BA118" s="120">
        <v>120806</v>
      </c>
      <c r="BB118" s="120">
        <v>127334</v>
      </c>
      <c r="BC118" s="120">
        <v>133862</v>
      </c>
      <c r="BD118" s="120">
        <v>140390</v>
      </c>
      <c r="BE118" s="120">
        <v>146918</v>
      </c>
      <c r="BF118" s="121">
        <v>153446</v>
      </c>
      <c r="BH118" s="119">
        <v>51000</v>
      </c>
      <c r="BI118" s="120">
        <v>67350</v>
      </c>
      <c r="BJ118" s="120">
        <v>71430</v>
      </c>
      <c r="BK118" s="120">
        <v>75510</v>
      </c>
      <c r="BL118" s="120">
        <v>79590</v>
      </c>
      <c r="BM118" s="120">
        <v>83670</v>
      </c>
      <c r="BN118" s="120">
        <v>87750</v>
      </c>
      <c r="BO118" s="120">
        <v>91830</v>
      </c>
      <c r="BP118" s="121">
        <v>95910</v>
      </c>
      <c r="BQ118" s="119">
        <v>81600</v>
      </c>
      <c r="BR118" s="120">
        <v>107750</v>
      </c>
      <c r="BS118" s="120">
        <v>114278</v>
      </c>
      <c r="BT118" s="120">
        <v>120806</v>
      </c>
      <c r="BU118" s="120">
        <v>127334</v>
      </c>
      <c r="BV118" s="120">
        <v>133862</v>
      </c>
      <c r="BW118" s="120">
        <v>140390</v>
      </c>
      <c r="BX118" s="120">
        <v>146918</v>
      </c>
      <c r="BY118" s="121">
        <v>153446</v>
      </c>
    </row>
    <row r="119" spans="1:77" x14ac:dyDescent="0.25">
      <c r="A119" s="85" t="s">
        <v>293</v>
      </c>
      <c r="C119">
        <v>43500</v>
      </c>
      <c r="D119">
        <v>57450</v>
      </c>
      <c r="E119">
        <v>60930</v>
      </c>
      <c r="F119">
        <v>64410</v>
      </c>
      <c r="G119">
        <v>67890</v>
      </c>
      <c r="H119">
        <v>71370</v>
      </c>
      <c r="I119">
        <v>74850</v>
      </c>
      <c r="J119">
        <v>78330</v>
      </c>
      <c r="K119">
        <v>81810</v>
      </c>
      <c r="L119">
        <v>69600</v>
      </c>
      <c r="M119">
        <v>91850</v>
      </c>
      <c r="N119">
        <v>97418</v>
      </c>
      <c r="O119">
        <v>102986</v>
      </c>
      <c r="P119">
        <v>108554</v>
      </c>
      <c r="Q119">
        <v>114122</v>
      </c>
      <c r="R119">
        <v>119690</v>
      </c>
      <c r="S119">
        <v>125258</v>
      </c>
      <c r="T119">
        <v>130826</v>
      </c>
      <c r="V119" s="119">
        <v>47100</v>
      </c>
      <c r="W119" s="120">
        <v>62200</v>
      </c>
      <c r="X119" s="120">
        <v>65968</v>
      </c>
      <c r="Y119" s="120">
        <v>69736</v>
      </c>
      <c r="Z119" s="120">
        <v>73504</v>
      </c>
      <c r="AA119" s="120">
        <v>77272</v>
      </c>
      <c r="AB119" s="120">
        <v>81040</v>
      </c>
      <c r="AC119" s="120">
        <v>84808</v>
      </c>
      <c r="AD119" s="121">
        <v>88576</v>
      </c>
      <c r="AE119" s="119">
        <v>75350</v>
      </c>
      <c r="AF119" s="120">
        <v>99500</v>
      </c>
      <c r="AG119" s="120">
        <v>105528</v>
      </c>
      <c r="AH119" s="120">
        <v>111556</v>
      </c>
      <c r="AI119" s="120">
        <v>117584</v>
      </c>
      <c r="AJ119" s="120">
        <v>123612</v>
      </c>
      <c r="AK119" s="120">
        <v>129640</v>
      </c>
      <c r="AL119" s="120">
        <v>135668</v>
      </c>
      <c r="AM119" s="121">
        <v>141696</v>
      </c>
      <c r="AO119" s="119">
        <v>51000</v>
      </c>
      <c r="AP119" s="120">
        <v>67350</v>
      </c>
      <c r="AQ119" s="120">
        <v>71430</v>
      </c>
      <c r="AR119" s="120">
        <v>75510</v>
      </c>
      <c r="AS119" s="120">
        <v>79590</v>
      </c>
      <c r="AT119" s="120">
        <v>83670</v>
      </c>
      <c r="AU119" s="120">
        <v>87750</v>
      </c>
      <c r="AV119" s="120">
        <v>91830</v>
      </c>
      <c r="AW119" s="121">
        <v>95910</v>
      </c>
      <c r="AX119" s="119">
        <v>81600</v>
      </c>
      <c r="AY119" s="120">
        <v>107750</v>
      </c>
      <c r="AZ119" s="120">
        <v>114278</v>
      </c>
      <c r="BA119" s="120">
        <v>120806</v>
      </c>
      <c r="BB119" s="120">
        <v>127334</v>
      </c>
      <c r="BC119" s="120">
        <v>133862</v>
      </c>
      <c r="BD119" s="120">
        <v>140390</v>
      </c>
      <c r="BE119" s="120">
        <v>146918</v>
      </c>
      <c r="BF119" s="121">
        <v>153446</v>
      </c>
      <c r="BH119" s="119">
        <v>51000</v>
      </c>
      <c r="BI119" s="120">
        <v>67350</v>
      </c>
      <c r="BJ119" s="120">
        <v>71430</v>
      </c>
      <c r="BK119" s="120">
        <v>75510</v>
      </c>
      <c r="BL119" s="120">
        <v>79590</v>
      </c>
      <c r="BM119" s="120">
        <v>83670</v>
      </c>
      <c r="BN119" s="120">
        <v>87750</v>
      </c>
      <c r="BO119" s="120">
        <v>91830</v>
      </c>
      <c r="BP119" s="121">
        <v>95910</v>
      </c>
      <c r="BQ119" s="119">
        <v>81600</v>
      </c>
      <c r="BR119" s="120">
        <v>107750</v>
      </c>
      <c r="BS119" s="120">
        <v>114278</v>
      </c>
      <c r="BT119" s="120">
        <v>120806</v>
      </c>
      <c r="BU119" s="120">
        <v>127334</v>
      </c>
      <c r="BV119" s="120">
        <v>133862</v>
      </c>
      <c r="BW119" s="120">
        <v>140390</v>
      </c>
      <c r="BX119" s="120">
        <v>146918</v>
      </c>
      <c r="BY119" s="121">
        <v>153446</v>
      </c>
    </row>
    <row r="120" spans="1:77" x14ac:dyDescent="0.25">
      <c r="A120" s="85" t="s">
        <v>294</v>
      </c>
      <c r="C120">
        <v>43500</v>
      </c>
      <c r="D120">
        <v>57450</v>
      </c>
      <c r="E120">
        <v>60930</v>
      </c>
      <c r="F120">
        <v>64410</v>
      </c>
      <c r="G120">
        <v>67890</v>
      </c>
      <c r="H120">
        <v>71370</v>
      </c>
      <c r="I120">
        <v>74850</v>
      </c>
      <c r="J120">
        <v>78330</v>
      </c>
      <c r="K120">
        <v>81810</v>
      </c>
      <c r="L120">
        <v>69600</v>
      </c>
      <c r="M120">
        <v>91850</v>
      </c>
      <c r="N120">
        <v>97418</v>
      </c>
      <c r="O120">
        <v>102986</v>
      </c>
      <c r="P120">
        <v>108554</v>
      </c>
      <c r="Q120">
        <v>114122</v>
      </c>
      <c r="R120">
        <v>119690</v>
      </c>
      <c r="S120">
        <v>125258</v>
      </c>
      <c r="T120">
        <v>130826</v>
      </c>
      <c r="V120" s="119">
        <v>47100</v>
      </c>
      <c r="W120" s="120">
        <v>62200</v>
      </c>
      <c r="X120" s="120">
        <v>65968</v>
      </c>
      <c r="Y120" s="120">
        <v>69736</v>
      </c>
      <c r="Z120" s="120">
        <v>73504</v>
      </c>
      <c r="AA120" s="120">
        <v>77272</v>
      </c>
      <c r="AB120" s="120">
        <v>81040</v>
      </c>
      <c r="AC120" s="120">
        <v>84808</v>
      </c>
      <c r="AD120" s="121">
        <v>88576</v>
      </c>
      <c r="AE120" s="119">
        <v>75350</v>
      </c>
      <c r="AF120" s="120">
        <v>99500</v>
      </c>
      <c r="AG120" s="120">
        <v>105528</v>
      </c>
      <c r="AH120" s="120">
        <v>111556</v>
      </c>
      <c r="AI120" s="120">
        <v>117584</v>
      </c>
      <c r="AJ120" s="120">
        <v>123612</v>
      </c>
      <c r="AK120" s="120">
        <v>129640</v>
      </c>
      <c r="AL120" s="120">
        <v>135668</v>
      </c>
      <c r="AM120" s="121">
        <v>141696</v>
      </c>
      <c r="AO120" s="119">
        <v>51000</v>
      </c>
      <c r="AP120" s="120">
        <v>67350</v>
      </c>
      <c r="AQ120" s="120">
        <v>71430</v>
      </c>
      <c r="AR120" s="120">
        <v>75510</v>
      </c>
      <c r="AS120" s="120">
        <v>79590</v>
      </c>
      <c r="AT120" s="120">
        <v>83670</v>
      </c>
      <c r="AU120" s="120">
        <v>87750</v>
      </c>
      <c r="AV120" s="120">
        <v>91830</v>
      </c>
      <c r="AW120" s="121">
        <v>95910</v>
      </c>
      <c r="AX120" s="119">
        <v>81600</v>
      </c>
      <c r="AY120" s="120">
        <v>107750</v>
      </c>
      <c r="AZ120" s="120">
        <v>114278</v>
      </c>
      <c r="BA120" s="120">
        <v>120806</v>
      </c>
      <c r="BB120" s="120">
        <v>127334</v>
      </c>
      <c r="BC120" s="120">
        <v>133862</v>
      </c>
      <c r="BD120" s="120">
        <v>140390</v>
      </c>
      <c r="BE120" s="120">
        <v>146918</v>
      </c>
      <c r="BF120" s="121">
        <v>153446</v>
      </c>
      <c r="BH120" s="119">
        <v>51000</v>
      </c>
      <c r="BI120" s="120">
        <v>67350</v>
      </c>
      <c r="BJ120" s="120">
        <v>71430</v>
      </c>
      <c r="BK120" s="120">
        <v>75510</v>
      </c>
      <c r="BL120" s="120">
        <v>79590</v>
      </c>
      <c r="BM120" s="120">
        <v>83670</v>
      </c>
      <c r="BN120" s="120">
        <v>87750</v>
      </c>
      <c r="BO120" s="120">
        <v>91830</v>
      </c>
      <c r="BP120" s="121">
        <v>95910</v>
      </c>
      <c r="BQ120" s="119">
        <v>81600</v>
      </c>
      <c r="BR120" s="120">
        <v>107750</v>
      </c>
      <c r="BS120" s="120">
        <v>114278</v>
      </c>
      <c r="BT120" s="120">
        <v>120806</v>
      </c>
      <c r="BU120" s="120">
        <v>127334</v>
      </c>
      <c r="BV120" s="120">
        <v>133862</v>
      </c>
      <c r="BW120" s="120">
        <v>140390</v>
      </c>
      <c r="BX120" s="120">
        <v>146918</v>
      </c>
      <c r="BY120" s="121">
        <v>153446</v>
      </c>
    </row>
    <row r="121" spans="1:77" x14ac:dyDescent="0.25">
      <c r="A121" s="85" t="s">
        <v>295</v>
      </c>
      <c r="C121">
        <v>43500</v>
      </c>
      <c r="D121">
        <v>57450</v>
      </c>
      <c r="E121">
        <v>60930</v>
      </c>
      <c r="F121">
        <v>64410</v>
      </c>
      <c r="G121">
        <v>67890</v>
      </c>
      <c r="H121">
        <v>71370</v>
      </c>
      <c r="I121">
        <v>74850</v>
      </c>
      <c r="J121">
        <v>78330</v>
      </c>
      <c r="K121">
        <v>81810</v>
      </c>
      <c r="L121">
        <v>69600</v>
      </c>
      <c r="M121">
        <v>91850</v>
      </c>
      <c r="N121">
        <v>97418</v>
      </c>
      <c r="O121">
        <v>102986</v>
      </c>
      <c r="P121">
        <v>108554</v>
      </c>
      <c r="Q121">
        <v>114122</v>
      </c>
      <c r="R121">
        <v>119690</v>
      </c>
      <c r="S121">
        <v>125258</v>
      </c>
      <c r="T121">
        <v>130826</v>
      </c>
      <c r="V121" s="119">
        <v>47100</v>
      </c>
      <c r="W121" s="120">
        <v>62200</v>
      </c>
      <c r="X121" s="120">
        <v>65968</v>
      </c>
      <c r="Y121" s="120">
        <v>69736</v>
      </c>
      <c r="Z121" s="120">
        <v>73504</v>
      </c>
      <c r="AA121" s="120">
        <v>77272</v>
      </c>
      <c r="AB121" s="120">
        <v>81040</v>
      </c>
      <c r="AC121" s="120">
        <v>84808</v>
      </c>
      <c r="AD121" s="121">
        <v>88576</v>
      </c>
      <c r="AE121" s="119">
        <v>75350</v>
      </c>
      <c r="AF121" s="120">
        <v>99500</v>
      </c>
      <c r="AG121" s="120">
        <v>105528</v>
      </c>
      <c r="AH121" s="120">
        <v>111556</v>
      </c>
      <c r="AI121" s="120">
        <v>117584</v>
      </c>
      <c r="AJ121" s="120">
        <v>123612</v>
      </c>
      <c r="AK121" s="120">
        <v>129640</v>
      </c>
      <c r="AL121" s="120">
        <v>135668</v>
      </c>
      <c r="AM121" s="121">
        <v>141696</v>
      </c>
      <c r="AO121" s="119">
        <v>51000</v>
      </c>
      <c r="AP121" s="120">
        <v>67350</v>
      </c>
      <c r="AQ121" s="120">
        <v>71430</v>
      </c>
      <c r="AR121" s="120">
        <v>75510</v>
      </c>
      <c r="AS121" s="120">
        <v>79590</v>
      </c>
      <c r="AT121" s="120">
        <v>83670</v>
      </c>
      <c r="AU121" s="120">
        <v>87750</v>
      </c>
      <c r="AV121" s="120">
        <v>91830</v>
      </c>
      <c r="AW121" s="121">
        <v>95910</v>
      </c>
      <c r="AX121" s="119">
        <v>81600</v>
      </c>
      <c r="AY121" s="120">
        <v>107750</v>
      </c>
      <c r="AZ121" s="120">
        <v>114278</v>
      </c>
      <c r="BA121" s="120">
        <v>120806</v>
      </c>
      <c r="BB121" s="120">
        <v>127334</v>
      </c>
      <c r="BC121" s="120">
        <v>133862</v>
      </c>
      <c r="BD121" s="120">
        <v>140390</v>
      </c>
      <c r="BE121" s="120">
        <v>146918</v>
      </c>
      <c r="BF121" s="121">
        <v>153446</v>
      </c>
      <c r="BH121" s="119">
        <v>51000</v>
      </c>
      <c r="BI121" s="120">
        <v>67350</v>
      </c>
      <c r="BJ121" s="120">
        <v>71430</v>
      </c>
      <c r="BK121" s="120">
        <v>75510</v>
      </c>
      <c r="BL121" s="120">
        <v>79590</v>
      </c>
      <c r="BM121" s="120">
        <v>83670</v>
      </c>
      <c r="BN121" s="120">
        <v>87750</v>
      </c>
      <c r="BO121" s="120">
        <v>91830</v>
      </c>
      <c r="BP121" s="121">
        <v>95910</v>
      </c>
      <c r="BQ121" s="119">
        <v>81600</v>
      </c>
      <c r="BR121" s="120">
        <v>107750</v>
      </c>
      <c r="BS121" s="120">
        <v>114278</v>
      </c>
      <c r="BT121" s="120">
        <v>120806</v>
      </c>
      <c r="BU121" s="120">
        <v>127334</v>
      </c>
      <c r="BV121" s="120">
        <v>133862</v>
      </c>
      <c r="BW121" s="120">
        <v>140390</v>
      </c>
      <c r="BX121" s="120">
        <v>146918</v>
      </c>
      <c r="BY121" s="121">
        <v>153446</v>
      </c>
    </row>
    <row r="122" spans="1:77" x14ac:dyDescent="0.25">
      <c r="A122" s="85" t="s">
        <v>296</v>
      </c>
      <c r="C122">
        <v>43500</v>
      </c>
      <c r="D122">
        <v>57450</v>
      </c>
      <c r="E122">
        <v>60930</v>
      </c>
      <c r="F122">
        <v>64410</v>
      </c>
      <c r="G122">
        <v>67890</v>
      </c>
      <c r="H122">
        <v>71370</v>
      </c>
      <c r="I122">
        <v>74850</v>
      </c>
      <c r="J122">
        <v>78330</v>
      </c>
      <c r="K122">
        <v>81810</v>
      </c>
      <c r="L122">
        <v>69600</v>
      </c>
      <c r="M122">
        <v>91850</v>
      </c>
      <c r="N122">
        <v>97418</v>
      </c>
      <c r="O122">
        <v>102986</v>
      </c>
      <c r="P122">
        <v>108554</v>
      </c>
      <c r="Q122">
        <v>114122</v>
      </c>
      <c r="R122">
        <v>119690</v>
      </c>
      <c r="S122">
        <v>125258</v>
      </c>
      <c r="T122">
        <v>130826</v>
      </c>
      <c r="V122" s="119">
        <v>47100</v>
      </c>
      <c r="W122" s="120">
        <v>62200</v>
      </c>
      <c r="X122" s="120">
        <v>65968</v>
      </c>
      <c r="Y122" s="120">
        <v>69736</v>
      </c>
      <c r="Z122" s="120">
        <v>73504</v>
      </c>
      <c r="AA122" s="120">
        <v>77272</v>
      </c>
      <c r="AB122" s="120">
        <v>81040</v>
      </c>
      <c r="AC122" s="120">
        <v>84808</v>
      </c>
      <c r="AD122" s="121">
        <v>88576</v>
      </c>
      <c r="AE122" s="119">
        <v>75350</v>
      </c>
      <c r="AF122" s="120">
        <v>99500</v>
      </c>
      <c r="AG122" s="120">
        <v>105528</v>
      </c>
      <c r="AH122" s="120">
        <v>111556</v>
      </c>
      <c r="AI122" s="120">
        <v>117584</v>
      </c>
      <c r="AJ122" s="120">
        <v>123612</v>
      </c>
      <c r="AK122" s="120">
        <v>129640</v>
      </c>
      <c r="AL122" s="120">
        <v>135668</v>
      </c>
      <c r="AM122" s="121">
        <v>141696</v>
      </c>
      <c r="AO122" s="119">
        <v>51000</v>
      </c>
      <c r="AP122" s="120">
        <v>67350</v>
      </c>
      <c r="AQ122" s="120">
        <v>71430</v>
      </c>
      <c r="AR122" s="120">
        <v>75510</v>
      </c>
      <c r="AS122" s="120">
        <v>79590</v>
      </c>
      <c r="AT122" s="120">
        <v>83670</v>
      </c>
      <c r="AU122" s="120">
        <v>87750</v>
      </c>
      <c r="AV122" s="120">
        <v>91830</v>
      </c>
      <c r="AW122" s="121">
        <v>95910</v>
      </c>
      <c r="AX122" s="119">
        <v>81600</v>
      </c>
      <c r="AY122" s="120">
        <v>107750</v>
      </c>
      <c r="AZ122" s="120">
        <v>114278</v>
      </c>
      <c r="BA122" s="120">
        <v>120806</v>
      </c>
      <c r="BB122" s="120">
        <v>127334</v>
      </c>
      <c r="BC122" s="120">
        <v>133862</v>
      </c>
      <c r="BD122" s="120">
        <v>140390</v>
      </c>
      <c r="BE122" s="120">
        <v>146918</v>
      </c>
      <c r="BF122" s="121">
        <v>153446</v>
      </c>
      <c r="BH122" s="119">
        <v>51000</v>
      </c>
      <c r="BI122" s="120">
        <v>67350</v>
      </c>
      <c r="BJ122" s="120">
        <v>71430</v>
      </c>
      <c r="BK122" s="120">
        <v>75510</v>
      </c>
      <c r="BL122" s="120">
        <v>79590</v>
      </c>
      <c r="BM122" s="120">
        <v>83670</v>
      </c>
      <c r="BN122" s="120">
        <v>87750</v>
      </c>
      <c r="BO122" s="120">
        <v>91830</v>
      </c>
      <c r="BP122" s="121">
        <v>95910</v>
      </c>
      <c r="BQ122" s="119">
        <v>81600</v>
      </c>
      <c r="BR122" s="120">
        <v>107750</v>
      </c>
      <c r="BS122" s="120">
        <v>114278</v>
      </c>
      <c r="BT122" s="120">
        <v>120806</v>
      </c>
      <c r="BU122" s="120">
        <v>127334</v>
      </c>
      <c r="BV122" s="120">
        <v>133862</v>
      </c>
      <c r="BW122" s="120">
        <v>140390</v>
      </c>
      <c r="BX122" s="120">
        <v>146918</v>
      </c>
      <c r="BY122" s="121">
        <v>153446</v>
      </c>
    </row>
    <row r="123" spans="1:77" x14ac:dyDescent="0.25">
      <c r="A123" s="85" t="s">
        <v>297</v>
      </c>
      <c r="C123">
        <v>43500</v>
      </c>
      <c r="D123">
        <v>57450</v>
      </c>
      <c r="E123">
        <v>60930</v>
      </c>
      <c r="F123">
        <v>64410</v>
      </c>
      <c r="G123">
        <v>67890</v>
      </c>
      <c r="H123">
        <v>71370</v>
      </c>
      <c r="I123">
        <v>74850</v>
      </c>
      <c r="J123">
        <v>78330</v>
      </c>
      <c r="K123">
        <v>81810</v>
      </c>
      <c r="L123">
        <v>69600</v>
      </c>
      <c r="M123">
        <v>91850</v>
      </c>
      <c r="N123">
        <v>97418</v>
      </c>
      <c r="O123">
        <v>102986</v>
      </c>
      <c r="P123">
        <v>108554</v>
      </c>
      <c r="Q123">
        <v>114122</v>
      </c>
      <c r="R123">
        <v>119690</v>
      </c>
      <c r="S123">
        <v>125258</v>
      </c>
      <c r="T123">
        <v>130826</v>
      </c>
      <c r="V123" s="119">
        <v>47100</v>
      </c>
      <c r="W123" s="120">
        <v>62200</v>
      </c>
      <c r="X123" s="120">
        <v>65968</v>
      </c>
      <c r="Y123" s="120">
        <v>69736</v>
      </c>
      <c r="Z123" s="120">
        <v>73504</v>
      </c>
      <c r="AA123" s="120">
        <v>77272</v>
      </c>
      <c r="AB123" s="120">
        <v>81040</v>
      </c>
      <c r="AC123" s="120">
        <v>84808</v>
      </c>
      <c r="AD123" s="121">
        <v>88576</v>
      </c>
      <c r="AE123" s="119">
        <v>75350</v>
      </c>
      <c r="AF123" s="120">
        <v>99500</v>
      </c>
      <c r="AG123" s="120">
        <v>105528</v>
      </c>
      <c r="AH123" s="120">
        <v>111556</v>
      </c>
      <c r="AI123" s="120">
        <v>117584</v>
      </c>
      <c r="AJ123" s="120">
        <v>123612</v>
      </c>
      <c r="AK123" s="120">
        <v>129640</v>
      </c>
      <c r="AL123" s="120">
        <v>135668</v>
      </c>
      <c r="AM123" s="121">
        <v>141696</v>
      </c>
      <c r="AO123" s="119">
        <v>51000</v>
      </c>
      <c r="AP123" s="120">
        <v>67350</v>
      </c>
      <c r="AQ123" s="120">
        <v>71430</v>
      </c>
      <c r="AR123" s="120">
        <v>75510</v>
      </c>
      <c r="AS123" s="120">
        <v>79590</v>
      </c>
      <c r="AT123" s="120">
        <v>83670</v>
      </c>
      <c r="AU123" s="120">
        <v>87750</v>
      </c>
      <c r="AV123" s="120">
        <v>91830</v>
      </c>
      <c r="AW123" s="121">
        <v>95910</v>
      </c>
      <c r="AX123" s="119">
        <v>81600</v>
      </c>
      <c r="AY123" s="120">
        <v>107750</v>
      </c>
      <c r="AZ123" s="120">
        <v>114278</v>
      </c>
      <c r="BA123" s="120">
        <v>120806</v>
      </c>
      <c r="BB123" s="120">
        <v>127334</v>
      </c>
      <c r="BC123" s="120">
        <v>133862</v>
      </c>
      <c r="BD123" s="120">
        <v>140390</v>
      </c>
      <c r="BE123" s="120">
        <v>146918</v>
      </c>
      <c r="BF123" s="121">
        <v>153446</v>
      </c>
      <c r="BH123" s="119">
        <v>51000</v>
      </c>
      <c r="BI123" s="120">
        <v>67350</v>
      </c>
      <c r="BJ123" s="120">
        <v>71430</v>
      </c>
      <c r="BK123" s="120">
        <v>75510</v>
      </c>
      <c r="BL123" s="120">
        <v>79590</v>
      </c>
      <c r="BM123" s="120">
        <v>83670</v>
      </c>
      <c r="BN123" s="120">
        <v>87750</v>
      </c>
      <c r="BO123" s="120">
        <v>91830</v>
      </c>
      <c r="BP123" s="121">
        <v>95910</v>
      </c>
      <c r="BQ123" s="119">
        <v>81600</v>
      </c>
      <c r="BR123" s="120">
        <v>107750</v>
      </c>
      <c r="BS123" s="120">
        <v>114278</v>
      </c>
      <c r="BT123" s="120">
        <v>120806</v>
      </c>
      <c r="BU123" s="120">
        <v>127334</v>
      </c>
      <c r="BV123" s="120">
        <v>133862</v>
      </c>
      <c r="BW123" s="120">
        <v>140390</v>
      </c>
      <c r="BX123" s="120">
        <v>146918</v>
      </c>
      <c r="BY123" s="121">
        <v>153446</v>
      </c>
    </row>
    <row r="124" spans="1:77" x14ac:dyDescent="0.25">
      <c r="A124" s="85" t="s">
        <v>298</v>
      </c>
      <c r="C124">
        <v>43500</v>
      </c>
      <c r="D124">
        <v>57450</v>
      </c>
      <c r="E124">
        <v>60930</v>
      </c>
      <c r="F124">
        <v>64410</v>
      </c>
      <c r="G124">
        <v>67890</v>
      </c>
      <c r="H124">
        <v>71370</v>
      </c>
      <c r="I124">
        <v>74850</v>
      </c>
      <c r="J124">
        <v>78330</v>
      </c>
      <c r="K124">
        <v>81810</v>
      </c>
      <c r="L124">
        <v>69600</v>
      </c>
      <c r="M124">
        <v>91850</v>
      </c>
      <c r="N124">
        <v>97418</v>
      </c>
      <c r="O124">
        <v>102986</v>
      </c>
      <c r="P124">
        <v>108554</v>
      </c>
      <c r="Q124">
        <v>114122</v>
      </c>
      <c r="R124">
        <v>119690</v>
      </c>
      <c r="S124">
        <v>125258</v>
      </c>
      <c r="T124">
        <v>130826</v>
      </c>
      <c r="V124" s="119">
        <v>47100</v>
      </c>
      <c r="W124" s="120">
        <v>62200</v>
      </c>
      <c r="X124" s="120">
        <v>65968</v>
      </c>
      <c r="Y124" s="120">
        <v>69736</v>
      </c>
      <c r="Z124" s="120">
        <v>73504</v>
      </c>
      <c r="AA124" s="120">
        <v>77272</v>
      </c>
      <c r="AB124" s="120">
        <v>81040</v>
      </c>
      <c r="AC124" s="120">
        <v>84808</v>
      </c>
      <c r="AD124" s="121">
        <v>88576</v>
      </c>
      <c r="AE124" s="119">
        <v>75350</v>
      </c>
      <c r="AF124" s="120">
        <v>99500</v>
      </c>
      <c r="AG124" s="120">
        <v>105528</v>
      </c>
      <c r="AH124" s="120">
        <v>111556</v>
      </c>
      <c r="AI124" s="120">
        <v>117584</v>
      </c>
      <c r="AJ124" s="120">
        <v>123612</v>
      </c>
      <c r="AK124" s="120">
        <v>129640</v>
      </c>
      <c r="AL124" s="120">
        <v>135668</v>
      </c>
      <c r="AM124" s="121">
        <v>141696</v>
      </c>
      <c r="AO124" s="119">
        <v>51000</v>
      </c>
      <c r="AP124" s="120">
        <v>67350</v>
      </c>
      <c r="AQ124" s="120">
        <v>71430</v>
      </c>
      <c r="AR124" s="120">
        <v>75510</v>
      </c>
      <c r="AS124" s="120">
        <v>79590</v>
      </c>
      <c r="AT124" s="120">
        <v>83670</v>
      </c>
      <c r="AU124" s="120">
        <v>87750</v>
      </c>
      <c r="AV124" s="120">
        <v>91830</v>
      </c>
      <c r="AW124" s="121">
        <v>95910</v>
      </c>
      <c r="AX124" s="119">
        <v>81600</v>
      </c>
      <c r="AY124" s="120">
        <v>107750</v>
      </c>
      <c r="AZ124" s="120">
        <v>114278</v>
      </c>
      <c r="BA124" s="120">
        <v>120806</v>
      </c>
      <c r="BB124" s="120">
        <v>127334</v>
      </c>
      <c r="BC124" s="120">
        <v>133862</v>
      </c>
      <c r="BD124" s="120">
        <v>140390</v>
      </c>
      <c r="BE124" s="120">
        <v>146918</v>
      </c>
      <c r="BF124" s="121">
        <v>153446</v>
      </c>
      <c r="BH124" s="119">
        <v>51000</v>
      </c>
      <c r="BI124" s="120">
        <v>67350</v>
      </c>
      <c r="BJ124" s="120">
        <v>71430</v>
      </c>
      <c r="BK124" s="120">
        <v>75510</v>
      </c>
      <c r="BL124" s="120">
        <v>79590</v>
      </c>
      <c r="BM124" s="120">
        <v>83670</v>
      </c>
      <c r="BN124" s="120">
        <v>87750</v>
      </c>
      <c r="BO124" s="120">
        <v>91830</v>
      </c>
      <c r="BP124" s="121">
        <v>95910</v>
      </c>
      <c r="BQ124" s="119">
        <v>81600</v>
      </c>
      <c r="BR124" s="120">
        <v>107750</v>
      </c>
      <c r="BS124" s="120">
        <v>114278</v>
      </c>
      <c r="BT124" s="120">
        <v>120806</v>
      </c>
      <c r="BU124" s="120">
        <v>127334</v>
      </c>
      <c r="BV124" s="120">
        <v>133862</v>
      </c>
      <c r="BW124" s="120">
        <v>140390</v>
      </c>
      <c r="BX124" s="120">
        <v>146918</v>
      </c>
      <c r="BY124" s="121">
        <v>153446</v>
      </c>
    </row>
    <row r="125" spans="1:77" x14ac:dyDescent="0.25">
      <c r="A125" s="85" t="s">
        <v>299</v>
      </c>
      <c r="C125">
        <v>46550</v>
      </c>
      <c r="D125">
        <v>61450</v>
      </c>
      <c r="E125">
        <v>65174</v>
      </c>
      <c r="F125">
        <v>68898</v>
      </c>
      <c r="G125">
        <v>72622</v>
      </c>
      <c r="H125">
        <v>76346</v>
      </c>
      <c r="I125">
        <v>80070</v>
      </c>
      <c r="J125">
        <v>83794</v>
      </c>
      <c r="K125">
        <v>87518</v>
      </c>
      <c r="L125">
        <v>74500</v>
      </c>
      <c r="M125">
        <v>98350</v>
      </c>
      <c r="N125">
        <v>104310</v>
      </c>
      <c r="O125">
        <v>110270</v>
      </c>
      <c r="P125">
        <v>116230</v>
      </c>
      <c r="Q125">
        <v>122190</v>
      </c>
      <c r="R125">
        <v>128150</v>
      </c>
      <c r="S125">
        <v>134110</v>
      </c>
      <c r="T125">
        <v>140070</v>
      </c>
      <c r="V125" s="119">
        <v>51200</v>
      </c>
      <c r="W125" s="120">
        <v>67550</v>
      </c>
      <c r="X125" s="120">
        <v>71646</v>
      </c>
      <c r="Y125" s="120">
        <v>75742</v>
      </c>
      <c r="Z125" s="120">
        <v>79838</v>
      </c>
      <c r="AA125" s="120">
        <v>83934</v>
      </c>
      <c r="AB125" s="120">
        <v>88030</v>
      </c>
      <c r="AC125" s="120">
        <v>92126</v>
      </c>
      <c r="AD125" s="121">
        <v>96222</v>
      </c>
      <c r="AE125" s="119">
        <v>81900</v>
      </c>
      <c r="AF125" s="120">
        <v>108150</v>
      </c>
      <c r="AG125" s="120">
        <v>114702</v>
      </c>
      <c r="AH125" s="120">
        <v>121254</v>
      </c>
      <c r="AI125" s="120">
        <v>127806</v>
      </c>
      <c r="AJ125" s="120">
        <v>134358</v>
      </c>
      <c r="AK125" s="120">
        <v>140910</v>
      </c>
      <c r="AL125" s="120">
        <v>147462</v>
      </c>
      <c r="AM125" s="121">
        <v>154014</v>
      </c>
      <c r="AO125" s="119">
        <v>52250</v>
      </c>
      <c r="AP125" s="120">
        <v>69000</v>
      </c>
      <c r="AQ125" s="120">
        <v>73180</v>
      </c>
      <c r="AR125" s="120">
        <v>77360</v>
      </c>
      <c r="AS125" s="120">
        <v>81540</v>
      </c>
      <c r="AT125" s="120">
        <v>85720</v>
      </c>
      <c r="AU125" s="120">
        <v>89900</v>
      </c>
      <c r="AV125" s="120">
        <v>94080</v>
      </c>
      <c r="AW125" s="121">
        <v>98260</v>
      </c>
      <c r="AX125" s="119">
        <v>83600</v>
      </c>
      <c r="AY125" s="120">
        <v>110400</v>
      </c>
      <c r="AZ125" s="120">
        <v>117088</v>
      </c>
      <c r="BA125" s="120">
        <v>123776</v>
      </c>
      <c r="BB125" s="120">
        <v>130464</v>
      </c>
      <c r="BC125" s="120">
        <v>137152</v>
      </c>
      <c r="BD125" s="120">
        <v>143840</v>
      </c>
      <c r="BE125" s="120">
        <v>150528</v>
      </c>
      <c r="BF125" s="121">
        <v>157216</v>
      </c>
      <c r="BH125" s="119">
        <v>56200</v>
      </c>
      <c r="BI125" s="120">
        <v>74200</v>
      </c>
      <c r="BJ125" s="120">
        <v>78696</v>
      </c>
      <c r="BK125" s="120">
        <v>83192</v>
      </c>
      <c r="BL125" s="120">
        <v>87688</v>
      </c>
      <c r="BM125" s="120">
        <v>92184</v>
      </c>
      <c r="BN125" s="120">
        <v>96680</v>
      </c>
      <c r="BO125" s="120">
        <v>101176</v>
      </c>
      <c r="BP125" s="121">
        <v>105672</v>
      </c>
      <c r="BQ125" s="119">
        <v>89900</v>
      </c>
      <c r="BR125" s="120">
        <v>118700</v>
      </c>
      <c r="BS125" s="120">
        <v>125892</v>
      </c>
      <c r="BT125" s="120">
        <v>133084</v>
      </c>
      <c r="BU125" s="120">
        <v>140276</v>
      </c>
      <c r="BV125" s="120">
        <v>147468</v>
      </c>
      <c r="BW125" s="120">
        <v>154660</v>
      </c>
      <c r="BX125" s="120">
        <v>161852</v>
      </c>
      <c r="BY125" s="121">
        <v>169044</v>
      </c>
    </row>
    <row r="126" spans="1:77" x14ac:dyDescent="0.25">
      <c r="A126" s="85" t="s">
        <v>300</v>
      </c>
      <c r="C126">
        <v>62050</v>
      </c>
      <c r="D126">
        <v>81950</v>
      </c>
      <c r="E126">
        <v>86914</v>
      </c>
      <c r="F126">
        <v>91878</v>
      </c>
      <c r="G126">
        <v>96842</v>
      </c>
      <c r="H126">
        <v>101806</v>
      </c>
      <c r="I126">
        <v>106770</v>
      </c>
      <c r="J126">
        <v>111734</v>
      </c>
      <c r="K126">
        <v>116698</v>
      </c>
      <c r="L126">
        <v>96200</v>
      </c>
      <c r="M126">
        <v>127000</v>
      </c>
      <c r="N126">
        <v>134696</v>
      </c>
      <c r="O126">
        <v>142392</v>
      </c>
      <c r="P126">
        <v>150088</v>
      </c>
      <c r="Q126">
        <v>157784</v>
      </c>
      <c r="R126">
        <v>165480</v>
      </c>
      <c r="S126">
        <v>173176</v>
      </c>
      <c r="T126">
        <v>180872</v>
      </c>
      <c r="V126" s="119">
        <v>65200</v>
      </c>
      <c r="W126" s="120">
        <v>86100</v>
      </c>
      <c r="X126" s="120">
        <v>91316</v>
      </c>
      <c r="Y126" s="120">
        <v>96532</v>
      </c>
      <c r="Z126" s="120">
        <v>101748</v>
      </c>
      <c r="AA126" s="120">
        <v>106964</v>
      </c>
      <c r="AB126" s="120">
        <v>112180</v>
      </c>
      <c r="AC126" s="120">
        <v>117396</v>
      </c>
      <c r="AD126" s="121">
        <v>122612</v>
      </c>
      <c r="AE126" s="119">
        <v>102650</v>
      </c>
      <c r="AF126" s="120">
        <v>135500</v>
      </c>
      <c r="AG126" s="120">
        <v>143712</v>
      </c>
      <c r="AH126" s="120">
        <v>151924</v>
      </c>
      <c r="AI126" s="120">
        <v>160136</v>
      </c>
      <c r="AJ126" s="120">
        <v>168348</v>
      </c>
      <c r="AK126" s="120">
        <v>176560</v>
      </c>
      <c r="AL126" s="120">
        <v>184772</v>
      </c>
      <c r="AM126" s="121">
        <v>192984</v>
      </c>
      <c r="AO126" s="119">
        <v>70050</v>
      </c>
      <c r="AP126" s="120">
        <v>92500</v>
      </c>
      <c r="AQ126" s="120">
        <v>98104</v>
      </c>
      <c r="AR126" s="120">
        <v>103708</v>
      </c>
      <c r="AS126" s="120">
        <v>109312</v>
      </c>
      <c r="AT126" s="120">
        <v>114916</v>
      </c>
      <c r="AU126" s="120">
        <v>120520</v>
      </c>
      <c r="AV126" s="120">
        <v>126124</v>
      </c>
      <c r="AW126" s="121">
        <v>131728</v>
      </c>
      <c r="AX126" s="119">
        <v>104200</v>
      </c>
      <c r="AY126" s="120">
        <v>137550</v>
      </c>
      <c r="AZ126" s="120">
        <v>145886</v>
      </c>
      <c r="BA126" s="120">
        <v>154222</v>
      </c>
      <c r="BB126" s="120">
        <v>162558</v>
      </c>
      <c r="BC126" s="120">
        <v>170894</v>
      </c>
      <c r="BD126" s="120">
        <v>179230</v>
      </c>
      <c r="BE126" s="120">
        <v>187566</v>
      </c>
      <c r="BF126" s="121">
        <v>195902</v>
      </c>
      <c r="BH126" s="119">
        <v>72000</v>
      </c>
      <c r="BI126" s="120">
        <v>95050</v>
      </c>
      <c r="BJ126" s="120">
        <v>100810</v>
      </c>
      <c r="BK126" s="120">
        <v>106570</v>
      </c>
      <c r="BL126" s="120">
        <v>112330</v>
      </c>
      <c r="BM126" s="120">
        <v>118090</v>
      </c>
      <c r="BN126" s="120">
        <v>123850</v>
      </c>
      <c r="BO126" s="120">
        <v>129610</v>
      </c>
      <c r="BP126" s="121">
        <v>135370</v>
      </c>
      <c r="BQ126" s="119">
        <v>106800</v>
      </c>
      <c r="BR126" s="120">
        <v>141000</v>
      </c>
      <c r="BS126" s="120">
        <v>149544</v>
      </c>
      <c r="BT126" s="120">
        <v>158088</v>
      </c>
      <c r="BU126" s="120">
        <v>166632</v>
      </c>
      <c r="BV126" s="120">
        <v>175176</v>
      </c>
      <c r="BW126" s="120">
        <v>183720</v>
      </c>
      <c r="BX126" s="120">
        <v>192264</v>
      </c>
      <c r="BY126" s="121">
        <v>200808</v>
      </c>
    </row>
    <row r="127" spans="1:77" x14ac:dyDescent="0.25">
      <c r="A127" s="85" t="s">
        <v>301</v>
      </c>
      <c r="C127">
        <v>43500</v>
      </c>
      <c r="D127">
        <v>57450</v>
      </c>
      <c r="E127">
        <v>60930</v>
      </c>
      <c r="F127">
        <v>64410</v>
      </c>
      <c r="G127">
        <v>67890</v>
      </c>
      <c r="H127">
        <v>71370</v>
      </c>
      <c r="I127">
        <v>74850</v>
      </c>
      <c r="J127">
        <v>78330</v>
      </c>
      <c r="K127">
        <v>81810</v>
      </c>
      <c r="L127">
        <v>69600</v>
      </c>
      <c r="M127">
        <v>91850</v>
      </c>
      <c r="N127">
        <v>97418</v>
      </c>
      <c r="O127">
        <v>102986</v>
      </c>
      <c r="P127">
        <v>108554</v>
      </c>
      <c r="Q127">
        <v>114122</v>
      </c>
      <c r="R127">
        <v>119690</v>
      </c>
      <c r="S127">
        <v>125258</v>
      </c>
      <c r="T127">
        <v>130826</v>
      </c>
      <c r="V127" s="119">
        <v>47100</v>
      </c>
      <c r="W127" s="120">
        <v>62200</v>
      </c>
      <c r="X127" s="120">
        <v>65968</v>
      </c>
      <c r="Y127" s="120">
        <v>69736</v>
      </c>
      <c r="Z127" s="120">
        <v>73504</v>
      </c>
      <c r="AA127" s="120">
        <v>77272</v>
      </c>
      <c r="AB127" s="120">
        <v>81040</v>
      </c>
      <c r="AC127" s="120">
        <v>84808</v>
      </c>
      <c r="AD127" s="121">
        <v>88576</v>
      </c>
      <c r="AE127" s="119">
        <v>75350</v>
      </c>
      <c r="AF127" s="120">
        <v>99500</v>
      </c>
      <c r="AG127" s="120">
        <v>105528</v>
      </c>
      <c r="AH127" s="120">
        <v>111556</v>
      </c>
      <c r="AI127" s="120">
        <v>117584</v>
      </c>
      <c r="AJ127" s="120">
        <v>123612</v>
      </c>
      <c r="AK127" s="120">
        <v>129640</v>
      </c>
      <c r="AL127" s="120">
        <v>135668</v>
      </c>
      <c r="AM127" s="121">
        <v>141696</v>
      </c>
      <c r="AO127" s="119">
        <v>51000</v>
      </c>
      <c r="AP127" s="120">
        <v>67350</v>
      </c>
      <c r="AQ127" s="120">
        <v>71430</v>
      </c>
      <c r="AR127" s="120">
        <v>75510</v>
      </c>
      <c r="AS127" s="120">
        <v>79590</v>
      </c>
      <c r="AT127" s="120">
        <v>83670</v>
      </c>
      <c r="AU127" s="120">
        <v>87750</v>
      </c>
      <c r="AV127" s="120">
        <v>91830</v>
      </c>
      <c r="AW127" s="121">
        <v>95910</v>
      </c>
      <c r="AX127" s="119">
        <v>81600</v>
      </c>
      <c r="AY127" s="120">
        <v>107750</v>
      </c>
      <c r="AZ127" s="120">
        <v>114278</v>
      </c>
      <c r="BA127" s="120">
        <v>120806</v>
      </c>
      <c r="BB127" s="120">
        <v>127334</v>
      </c>
      <c r="BC127" s="120">
        <v>133862</v>
      </c>
      <c r="BD127" s="120">
        <v>140390</v>
      </c>
      <c r="BE127" s="120">
        <v>146918</v>
      </c>
      <c r="BF127" s="121">
        <v>153446</v>
      </c>
      <c r="BH127" s="119">
        <v>51550</v>
      </c>
      <c r="BI127" s="120">
        <v>68050</v>
      </c>
      <c r="BJ127" s="120">
        <v>72174</v>
      </c>
      <c r="BK127" s="120">
        <v>76298</v>
      </c>
      <c r="BL127" s="120">
        <v>80422</v>
      </c>
      <c r="BM127" s="120">
        <v>84546</v>
      </c>
      <c r="BN127" s="120">
        <v>88670</v>
      </c>
      <c r="BO127" s="120">
        <v>92794</v>
      </c>
      <c r="BP127" s="121">
        <v>96918</v>
      </c>
      <c r="BQ127" s="119">
        <v>82500</v>
      </c>
      <c r="BR127" s="120">
        <v>108900</v>
      </c>
      <c r="BS127" s="120">
        <v>115500</v>
      </c>
      <c r="BT127" s="120">
        <v>122100</v>
      </c>
      <c r="BU127" s="120">
        <v>128700</v>
      </c>
      <c r="BV127" s="120">
        <v>135300</v>
      </c>
      <c r="BW127" s="120">
        <v>141900</v>
      </c>
      <c r="BX127" s="120">
        <v>148500</v>
      </c>
      <c r="BY127" s="121">
        <v>155100</v>
      </c>
    </row>
    <row r="128" spans="1:77" x14ac:dyDescent="0.25">
      <c r="A128" s="85" t="s">
        <v>302</v>
      </c>
      <c r="C128">
        <v>57150</v>
      </c>
      <c r="D128">
        <v>75450</v>
      </c>
      <c r="E128">
        <v>80022</v>
      </c>
      <c r="F128">
        <v>84594</v>
      </c>
      <c r="G128">
        <v>89166</v>
      </c>
      <c r="H128">
        <v>93738</v>
      </c>
      <c r="I128">
        <v>98310</v>
      </c>
      <c r="J128">
        <v>102882</v>
      </c>
      <c r="K128">
        <v>107454</v>
      </c>
      <c r="L128">
        <v>91450</v>
      </c>
      <c r="M128">
        <v>120700</v>
      </c>
      <c r="N128">
        <v>128016</v>
      </c>
      <c r="O128">
        <v>135332</v>
      </c>
      <c r="P128">
        <v>142648</v>
      </c>
      <c r="Q128">
        <v>149964</v>
      </c>
      <c r="R128">
        <v>157280</v>
      </c>
      <c r="S128">
        <v>164596</v>
      </c>
      <c r="T128">
        <v>171912</v>
      </c>
      <c r="V128" s="119">
        <v>62850</v>
      </c>
      <c r="W128" s="120">
        <v>82950</v>
      </c>
      <c r="X128" s="120">
        <v>87978</v>
      </c>
      <c r="Y128" s="120">
        <v>93006</v>
      </c>
      <c r="Z128" s="120">
        <v>98034</v>
      </c>
      <c r="AA128" s="120">
        <v>103062</v>
      </c>
      <c r="AB128" s="120">
        <v>108090</v>
      </c>
      <c r="AC128" s="120">
        <v>113118</v>
      </c>
      <c r="AD128" s="121">
        <v>118146</v>
      </c>
      <c r="AE128" s="119">
        <v>97800</v>
      </c>
      <c r="AF128" s="120">
        <v>129100</v>
      </c>
      <c r="AG128" s="120">
        <v>136924</v>
      </c>
      <c r="AH128" s="120">
        <v>144748</v>
      </c>
      <c r="AI128" s="120">
        <v>152572</v>
      </c>
      <c r="AJ128" s="120">
        <v>160396</v>
      </c>
      <c r="AK128" s="120">
        <v>168220</v>
      </c>
      <c r="AL128" s="120">
        <v>176044</v>
      </c>
      <c r="AM128" s="121">
        <v>183868</v>
      </c>
      <c r="AO128" s="119">
        <v>68650</v>
      </c>
      <c r="AP128" s="120">
        <v>90600</v>
      </c>
      <c r="AQ128" s="120">
        <v>96092</v>
      </c>
      <c r="AR128" s="120">
        <v>101584</v>
      </c>
      <c r="AS128" s="120">
        <v>107076</v>
      </c>
      <c r="AT128" s="120">
        <v>112568</v>
      </c>
      <c r="AU128" s="120">
        <v>118060</v>
      </c>
      <c r="AV128" s="120">
        <v>123552</v>
      </c>
      <c r="AW128" s="121">
        <v>129044</v>
      </c>
      <c r="AX128" s="119">
        <v>104200</v>
      </c>
      <c r="AY128" s="120">
        <v>137550</v>
      </c>
      <c r="AZ128" s="120">
        <v>145886</v>
      </c>
      <c r="BA128" s="120">
        <v>154222</v>
      </c>
      <c r="BB128" s="120">
        <v>162558</v>
      </c>
      <c r="BC128" s="120">
        <v>170894</v>
      </c>
      <c r="BD128" s="120">
        <v>179230</v>
      </c>
      <c r="BE128" s="120">
        <v>187566</v>
      </c>
      <c r="BF128" s="121">
        <v>195902</v>
      </c>
      <c r="BH128" s="119">
        <v>71050</v>
      </c>
      <c r="BI128" s="120">
        <v>93800</v>
      </c>
      <c r="BJ128" s="120">
        <v>99484</v>
      </c>
      <c r="BK128" s="120">
        <v>105168</v>
      </c>
      <c r="BL128" s="120">
        <v>110852</v>
      </c>
      <c r="BM128" s="120">
        <v>116536</v>
      </c>
      <c r="BN128" s="120">
        <v>122220</v>
      </c>
      <c r="BO128" s="120">
        <v>127904</v>
      </c>
      <c r="BP128" s="121">
        <v>133588</v>
      </c>
      <c r="BQ128" s="119">
        <v>106800</v>
      </c>
      <c r="BR128" s="120">
        <v>141000</v>
      </c>
      <c r="BS128" s="120">
        <v>149544</v>
      </c>
      <c r="BT128" s="120">
        <v>158088</v>
      </c>
      <c r="BU128" s="120">
        <v>166632</v>
      </c>
      <c r="BV128" s="120">
        <v>175176</v>
      </c>
      <c r="BW128" s="120">
        <v>183720</v>
      </c>
      <c r="BX128" s="120">
        <v>192264</v>
      </c>
      <c r="BY128" s="121">
        <v>200808</v>
      </c>
    </row>
    <row r="129" spans="1:77" x14ac:dyDescent="0.25">
      <c r="A129" s="85" t="s">
        <v>303</v>
      </c>
      <c r="C129">
        <v>43500</v>
      </c>
      <c r="D129">
        <v>57450</v>
      </c>
      <c r="E129">
        <v>60930</v>
      </c>
      <c r="F129">
        <v>64410</v>
      </c>
      <c r="G129">
        <v>67890</v>
      </c>
      <c r="H129">
        <v>71370</v>
      </c>
      <c r="I129">
        <v>74850</v>
      </c>
      <c r="J129">
        <v>78330</v>
      </c>
      <c r="K129">
        <v>81810</v>
      </c>
      <c r="L129">
        <v>69600</v>
      </c>
      <c r="M129">
        <v>91850</v>
      </c>
      <c r="N129">
        <v>97418</v>
      </c>
      <c r="O129">
        <v>102986</v>
      </c>
      <c r="P129">
        <v>108554</v>
      </c>
      <c r="Q129">
        <v>114122</v>
      </c>
      <c r="R129">
        <v>119690</v>
      </c>
      <c r="S129">
        <v>125258</v>
      </c>
      <c r="T129">
        <v>130826</v>
      </c>
      <c r="V129" s="119">
        <v>47100</v>
      </c>
      <c r="W129" s="120">
        <v>62200</v>
      </c>
      <c r="X129" s="120">
        <v>65968</v>
      </c>
      <c r="Y129" s="120">
        <v>69736</v>
      </c>
      <c r="Z129" s="120">
        <v>73504</v>
      </c>
      <c r="AA129" s="120">
        <v>77272</v>
      </c>
      <c r="AB129" s="120">
        <v>81040</v>
      </c>
      <c r="AC129" s="120">
        <v>84808</v>
      </c>
      <c r="AD129" s="121">
        <v>88576</v>
      </c>
      <c r="AE129" s="119">
        <v>75350</v>
      </c>
      <c r="AF129" s="120">
        <v>99500</v>
      </c>
      <c r="AG129" s="120">
        <v>105528</v>
      </c>
      <c r="AH129" s="120">
        <v>111556</v>
      </c>
      <c r="AI129" s="120">
        <v>117584</v>
      </c>
      <c r="AJ129" s="120">
        <v>123612</v>
      </c>
      <c r="AK129" s="120">
        <v>129640</v>
      </c>
      <c r="AL129" s="120">
        <v>135668</v>
      </c>
      <c r="AM129" s="121">
        <v>141696</v>
      </c>
      <c r="AO129" s="119">
        <v>51000</v>
      </c>
      <c r="AP129" s="120">
        <v>67350</v>
      </c>
      <c r="AQ129" s="120">
        <v>71430</v>
      </c>
      <c r="AR129" s="120">
        <v>75510</v>
      </c>
      <c r="AS129" s="120">
        <v>79590</v>
      </c>
      <c r="AT129" s="120">
        <v>83670</v>
      </c>
      <c r="AU129" s="120">
        <v>87750</v>
      </c>
      <c r="AV129" s="120">
        <v>91830</v>
      </c>
      <c r="AW129" s="121">
        <v>95910</v>
      </c>
      <c r="AX129" s="119">
        <v>81600</v>
      </c>
      <c r="AY129" s="120">
        <v>107750</v>
      </c>
      <c r="AZ129" s="120">
        <v>114278</v>
      </c>
      <c r="BA129" s="120">
        <v>120806</v>
      </c>
      <c r="BB129" s="120">
        <v>127334</v>
      </c>
      <c r="BC129" s="120">
        <v>133862</v>
      </c>
      <c r="BD129" s="120">
        <v>140390</v>
      </c>
      <c r="BE129" s="120">
        <v>146918</v>
      </c>
      <c r="BF129" s="121">
        <v>153446</v>
      </c>
      <c r="BH129" s="119">
        <v>51000</v>
      </c>
      <c r="BI129" s="120">
        <v>67350</v>
      </c>
      <c r="BJ129" s="120">
        <v>71430</v>
      </c>
      <c r="BK129" s="120">
        <v>75510</v>
      </c>
      <c r="BL129" s="120">
        <v>79590</v>
      </c>
      <c r="BM129" s="120">
        <v>83670</v>
      </c>
      <c r="BN129" s="120">
        <v>87750</v>
      </c>
      <c r="BO129" s="120">
        <v>91830</v>
      </c>
      <c r="BP129" s="121">
        <v>95910</v>
      </c>
      <c r="BQ129" s="119">
        <v>81600</v>
      </c>
      <c r="BR129" s="120">
        <v>107750</v>
      </c>
      <c r="BS129" s="120">
        <v>114278</v>
      </c>
      <c r="BT129" s="120">
        <v>120806</v>
      </c>
      <c r="BU129" s="120">
        <v>127334</v>
      </c>
      <c r="BV129" s="120">
        <v>133862</v>
      </c>
      <c r="BW129" s="120">
        <v>140390</v>
      </c>
      <c r="BX129" s="120">
        <v>146918</v>
      </c>
      <c r="BY129" s="121">
        <v>153446</v>
      </c>
    </row>
    <row r="130" spans="1:77" x14ac:dyDescent="0.25">
      <c r="A130" s="85" t="s">
        <v>304</v>
      </c>
      <c r="C130">
        <v>43500</v>
      </c>
      <c r="D130">
        <v>57450</v>
      </c>
      <c r="E130">
        <v>60930</v>
      </c>
      <c r="F130">
        <v>64410</v>
      </c>
      <c r="G130">
        <v>67890</v>
      </c>
      <c r="H130">
        <v>71370</v>
      </c>
      <c r="I130">
        <v>74850</v>
      </c>
      <c r="J130">
        <v>78330</v>
      </c>
      <c r="K130">
        <v>81810</v>
      </c>
      <c r="L130">
        <v>69600</v>
      </c>
      <c r="M130">
        <v>91850</v>
      </c>
      <c r="N130">
        <v>97418</v>
      </c>
      <c r="O130">
        <v>102986</v>
      </c>
      <c r="P130">
        <v>108554</v>
      </c>
      <c r="Q130">
        <v>114122</v>
      </c>
      <c r="R130">
        <v>119690</v>
      </c>
      <c r="S130">
        <v>125258</v>
      </c>
      <c r="T130">
        <v>130826</v>
      </c>
      <c r="V130" s="119">
        <v>47100</v>
      </c>
      <c r="W130" s="120">
        <v>62200</v>
      </c>
      <c r="X130" s="120">
        <v>65968</v>
      </c>
      <c r="Y130" s="120">
        <v>69736</v>
      </c>
      <c r="Z130" s="120">
        <v>73504</v>
      </c>
      <c r="AA130" s="120">
        <v>77272</v>
      </c>
      <c r="AB130" s="120">
        <v>81040</v>
      </c>
      <c r="AC130" s="120">
        <v>84808</v>
      </c>
      <c r="AD130" s="121">
        <v>88576</v>
      </c>
      <c r="AE130" s="119">
        <v>75350</v>
      </c>
      <c r="AF130" s="120">
        <v>99500</v>
      </c>
      <c r="AG130" s="120">
        <v>105528</v>
      </c>
      <c r="AH130" s="120">
        <v>111556</v>
      </c>
      <c r="AI130" s="120">
        <v>117584</v>
      </c>
      <c r="AJ130" s="120">
        <v>123612</v>
      </c>
      <c r="AK130" s="120">
        <v>129640</v>
      </c>
      <c r="AL130" s="120">
        <v>135668</v>
      </c>
      <c r="AM130" s="121">
        <v>141696</v>
      </c>
      <c r="AO130" s="119">
        <v>51000</v>
      </c>
      <c r="AP130" s="120">
        <v>67350</v>
      </c>
      <c r="AQ130" s="120">
        <v>71430</v>
      </c>
      <c r="AR130" s="120">
        <v>75510</v>
      </c>
      <c r="AS130" s="120">
        <v>79590</v>
      </c>
      <c r="AT130" s="120">
        <v>83670</v>
      </c>
      <c r="AU130" s="120">
        <v>87750</v>
      </c>
      <c r="AV130" s="120">
        <v>91830</v>
      </c>
      <c r="AW130" s="121">
        <v>95910</v>
      </c>
      <c r="AX130" s="119">
        <v>81600</v>
      </c>
      <c r="AY130" s="120">
        <v>107750</v>
      </c>
      <c r="AZ130" s="120">
        <v>114278</v>
      </c>
      <c r="BA130" s="120">
        <v>120806</v>
      </c>
      <c r="BB130" s="120">
        <v>127334</v>
      </c>
      <c r="BC130" s="120">
        <v>133862</v>
      </c>
      <c r="BD130" s="120">
        <v>140390</v>
      </c>
      <c r="BE130" s="120">
        <v>146918</v>
      </c>
      <c r="BF130" s="121">
        <v>153446</v>
      </c>
      <c r="BH130" s="119">
        <v>51000</v>
      </c>
      <c r="BI130" s="120">
        <v>67350</v>
      </c>
      <c r="BJ130" s="120">
        <v>71430</v>
      </c>
      <c r="BK130" s="120">
        <v>75510</v>
      </c>
      <c r="BL130" s="120">
        <v>79590</v>
      </c>
      <c r="BM130" s="120">
        <v>83670</v>
      </c>
      <c r="BN130" s="120">
        <v>87750</v>
      </c>
      <c r="BO130" s="120">
        <v>91830</v>
      </c>
      <c r="BP130" s="121">
        <v>95910</v>
      </c>
      <c r="BQ130" s="119">
        <v>81600</v>
      </c>
      <c r="BR130" s="120">
        <v>107750</v>
      </c>
      <c r="BS130" s="120">
        <v>114278</v>
      </c>
      <c r="BT130" s="120">
        <v>120806</v>
      </c>
      <c r="BU130" s="120">
        <v>127334</v>
      </c>
      <c r="BV130" s="120">
        <v>133862</v>
      </c>
      <c r="BW130" s="120">
        <v>140390</v>
      </c>
      <c r="BX130" s="120">
        <v>146918</v>
      </c>
      <c r="BY130" s="121">
        <v>153446</v>
      </c>
    </row>
    <row r="131" spans="1:77" x14ac:dyDescent="0.25">
      <c r="A131" s="85" t="s">
        <v>305</v>
      </c>
      <c r="C131">
        <v>44600</v>
      </c>
      <c r="D131">
        <v>58900</v>
      </c>
      <c r="E131">
        <v>62468</v>
      </c>
      <c r="F131">
        <v>66036</v>
      </c>
      <c r="G131">
        <v>69604</v>
      </c>
      <c r="H131">
        <v>73172</v>
      </c>
      <c r="I131">
        <v>76740</v>
      </c>
      <c r="J131">
        <v>80308</v>
      </c>
      <c r="K131">
        <v>83876</v>
      </c>
      <c r="L131">
        <v>71350</v>
      </c>
      <c r="M131">
        <v>94200</v>
      </c>
      <c r="N131">
        <v>99908</v>
      </c>
      <c r="O131">
        <v>105616</v>
      </c>
      <c r="P131">
        <v>111324</v>
      </c>
      <c r="Q131">
        <v>117032</v>
      </c>
      <c r="R131">
        <v>122740</v>
      </c>
      <c r="S131">
        <v>128448</v>
      </c>
      <c r="T131">
        <v>134156</v>
      </c>
      <c r="V131" s="119">
        <v>47100</v>
      </c>
      <c r="W131" s="120">
        <v>62200</v>
      </c>
      <c r="X131" s="120">
        <v>65968</v>
      </c>
      <c r="Y131" s="120">
        <v>69736</v>
      </c>
      <c r="Z131" s="120">
        <v>73504</v>
      </c>
      <c r="AA131" s="120">
        <v>77272</v>
      </c>
      <c r="AB131" s="120">
        <v>81040</v>
      </c>
      <c r="AC131" s="120">
        <v>84808</v>
      </c>
      <c r="AD131" s="121">
        <v>88576</v>
      </c>
      <c r="AE131" s="119">
        <v>75350</v>
      </c>
      <c r="AF131" s="120">
        <v>99500</v>
      </c>
      <c r="AG131" s="120">
        <v>105528</v>
      </c>
      <c r="AH131" s="120">
        <v>111556</v>
      </c>
      <c r="AI131" s="120">
        <v>117584</v>
      </c>
      <c r="AJ131" s="120">
        <v>123612</v>
      </c>
      <c r="AK131" s="120">
        <v>129640</v>
      </c>
      <c r="AL131" s="120">
        <v>135668</v>
      </c>
      <c r="AM131" s="121">
        <v>141696</v>
      </c>
      <c r="AO131" s="119">
        <v>51000</v>
      </c>
      <c r="AP131" s="120">
        <v>67350</v>
      </c>
      <c r="AQ131" s="120">
        <v>71430</v>
      </c>
      <c r="AR131" s="120">
        <v>75510</v>
      </c>
      <c r="AS131" s="120">
        <v>79590</v>
      </c>
      <c r="AT131" s="120">
        <v>83670</v>
      </c>
      <c r="AU131" s="120">
        <v>87750</v>
      </c>
      <c r="AV131" s="120">
        <v>91830</v>
      </c>
      <c r="AW131" s="121">
        <v>95910</v>
      </c>
      <c r="AX131" s="119">
        <v>81600</v>
      </c>
      <c r="AY131" s="120">
        <v>107750</v>
      </c>
      <c r="AZ131" s="120">
        <v>114278</v>
      </c>
      <c r="BA131" s="120">
        <v>120806</v>
      </c>
      <c r="BB131" s="120">
        <v>127334</v>
      </c>
      <c r="BC131" s="120">
        <v>133862</v>
      </c>
      <c r="BD131" s="120">
        <v>140390</v>
      </c>
      <c r="BE131" s="120">
        <v>146918</v>
      </c>
      <c r="BF131" s="121">
        <v>153446</v>
      </c>
      <c r="BH131" s="119">
        <v>51000</v>
      </c>
      <c r="BI131" s="120">
        <v>67350</v>
      </c>
      <c r="BJ131" s="120">
        <v>71430</v>
      </c>
      <c r="BK131" s="120">
        <v>75510</v>
      </c>
      <c r="BL131" s="120">
        <v>79590</v>
      </c>
      <c r="BM131" s="120">
        <v>83670</v>
      </c>
      <c r="BN131" s="120">
        <v>87750</v>
      </c>
      <c r="BO131" s="120">
        <v>91830</v>
      </c>
      <c r="BP131" s="121">
        <v>95910</v>
      </c>
      <c r="BQ131" s="119">
        <v>81600</v>
      </c>
      <c r="BR131" s="120">
        <v>107750</v>
      </c>
      <c r="BS131" s="120">
        <v>114278</v>
      </c>
      <c r="BT131" s="120">
        <v>120806</v>
      </c>
      <c r="BU131" s="120">
        <v>127334</v>
      </c>
      <c r="BV131" s="120">
        <v>133862</v>
      </c>
      <c r="BW131" s="120">
        <v>140390</v>
      </c>
      <c r="BX131" s="120">
        <v>146918</v>
      </c>
      <c r="BY131" s="121">
        <v>153446</v>
      </c>
    </row>
    <row r="132" spans="1:77" x14ac:dyDescent="0.25">
      <c r="A132" s="85" t="s">
        <v>306</v>
      </c>
      <c r="C132">
        <v>43500</v>
      </c>
      <c r="D132">
        <v>57450</v>
      </c>
      <c r="E132">
        <v>60930</v>
      </c>
      <c r="F132">
        <v>64410</v>
      </c>
      <c r="G132">
        <v>67890</v>
      </c>
      <c r="H132">
        <v>71370</v>
      </c>
      <c r="I132">
        <v>74850</v>
      </c>
      <c r="J132">
        <v>78330</v>
      </c>
      <c r="K132">
        <v>81810</v>
      </c>
      <c r="L132">
        <v>69600</v>
      </c>
      <c r="M132">
        <v>91850</v>
      </c>
      <c r="N132">
        <v>97418</v>
      </c>
      <c r="O132">
        <v>102986</v>
      </c>
      <c r="P132">
        <v>108554</v>
      </c>
      <c r="Q132">
        <v>114122</v>
      </c>
      <c r="R132">
        <v>119690</v>
      </c>
      <c r="S132">
        <v>125258</v>
      </c>
      <c r="T132">
        <v>130826</v>
      </c>
      <c r="V132" s="119">
        <v>47100</v>
      </c>
      <c r="W132" s="120">
        <v>62200</v>
      </c>
      <c r="X132" s="120">
        <v>65968</v>
      </c>
      <c r="Y132" s="120">
        <v>69736</v>
      </c>
      <c r="Z132" s="120">
        <v>73504</v>
      </c>
      <c r="AA132" s="120">
        <v>77272</v>
      </c>
      <c r="AB132" s="120">
        <v>81040</v>
      </c>
      <c r="AC132" s="120">
        <v>84808</v>
      </c>
      <c r="AD132" s="121">
        <v>88576</v>
      </c>
      <c r="AE132" s="119">
        <v>75350</v>
      </c>
      <c r="AF132" s="120">
        <v>99500</v>
      </c>
      <c r="AG132" s="120">
        <v>105528</v>
      </c>
      <c r="AH132" s="120">
        <v>111556</v>
      </c>
      <c r="AI132" s="120">
        <v>117584</v>
      </c>
      <c r="AJ132" s="120">
        <v>123612</v>
      </c>
      <c r="AK132" s="120">
        <v>129640</v>
      </c>
      <c r="AL132" s="120">
        <v>135668</v>
      </c>
      <c r="AM132" s="121">
        <v>141696</v>
      </c>
      <c r="AO132" s="119">
        <v>51000</v>
      </c>
      <c r="AP132" s="120">
        <v>67350</v>
      </c>
      <c r="AQ132" s="120">
        <v>71430</v>
      </c>
      <c r="AR132" s="120">
        <v>75510</v>
      </c>
      <c r="AS132" s="120">
        <v>79590</v>
      </c>
      <c r="AT132" s="120">
        <v>83670</v>
      </c>
      <c r="AU132" s="120">
        <v>87750</v>
      </c>
      <c r="AV132" s="120">
        <v>91830</v>
      </c>
      <c r="AW132" s="121">
        <v>95910</v>
      </c>
      <c r="AX132" s="119">
        <v>81600</v>
      </c>
      <c r="AY132" s="120">
        <v>107750</v>
      </c>
      <c r="AZ132" s="120">
        <v>114278</v>
      </c>
      <c r="BA132" s="120">
        <v>120806</v>
      </c>
      <c r="BB132" s="120">
        <v>127334</v>
      </c>
      <c r="BC132" s="120">
        <v>133862</v>
      </c>
      <c r="BD132" s="120">
        <v>140390</v>
      </c>
      <c r="BE132" s="120">
        <v>146918</v>
      </c>
      <c r="BF132" s="121">
        <v>153446</v>
      </c>
      <c r="BH132" s="119">
        <v>51000</v>
      </c>
      <c r="BI132" s="120">
        <v>67350</v>
      </c>
      <c r="BJ132" s="120">
        <v>71430</v>
      </c>
      <c r="BK132" s="120">
        <v>75510</v>
      </c>
      <c r="BL132" s="120">
        <v>79590</v>
      </c>
      <c r="BM132" s="120">
        <v>83670</v>
      </c>
      <c r="BN132" s="120">
        <v>87750</v>
      </c>
      <c r="BO132" s="120">
        <v>91830</v>
      </c>
      <c r="BP132" s="121">
        <v>95910</v>
      </c>
      <c r="BQ132" s="119">
        <v>81600</v>
      </c>
      <c r="BR132" s="120">
        <v>107750</v>
      </c>
      <c r="BS132" s="120">
        <v>114278</v>
      </c>
      <c r="BT132" s="120">
        <v>120806</v>
      </c>
      <c r="BU132" s="120">
        <v>127334</v>
      </c>
      <c r="BV132" s="120">
        <v>133862</v>
      </c>
      <c r="BW132" s="120">
        <v>140390</v>
      </c>
      <c r="BX132" s="120">
        <v>146918</v>
      </c>
      <c r="BY132" s="121">
        <v>153446</v>
      </c>
    </row>
    <row r="133" spans="1:77" x14ac:dyDescent="0.25">
      <c r="A133" s="85" t="s">
        <v>307</v>
      </c>
      <c r="C133">
        <v>54150</v>
      </c>
      <c r="D133">
        <v>71500</v>
      </c>
      <c r="E133">
        <v>75832</v>
      </c>
      <c r="F133">
        <v>80164</v>
      </c>
      <c r="G133">
        <v>84496</v>
      </c>
      <c r="H133">
        <v>88828</v>
      </c>
      <c r="I133">
        <v>93160</v>
      </c>
      <c r="J133">
        <v>97492</v>
      </c>
      <c r="K133">
        <v>101824</v>
      </c>
      <c r="L133">
        <v>86650</v>
      </c>
      <c r="M133">
        <v>114400</v>
      </c>
      <c r="N133">
        <v>121332</v>
      </c>
      <c r="O133">
        <v>128264</v>
      </c>
      <c r="P133">
        <v>135196</v>
      </c>
      <c r="Q133">
        <v>142128</v>
      </c>
      <c r="R133">
        <v>149060</v>
      </c>
      <c r="S133">
        <v>155992</v>
      </c>
      <c r="T133">
        <v>162924</v>
      </c>
      <c r="V133" s="119">
        <v>59550</v>
      </c>
      <c r="W133" s="120">
        <v>78650</v>
      </c>
      <c r="X133" s="120">
        <v>83414</v>
      </c>
      <c r="Y133" s="120">
        <v>88178</v>
      </c>
      <c r="Z133" s="120">
        <v>92942</v>
      </c>
      <c r="AA133" s="120">
        <v>97706</v>
      </c>
      <c r="AB133" s="120">
        <v>102470</v>
      </c>
      <c r="AC133" s="120">
        <v>107234</v>
      </c>
      <c r="AD133" s="121">
        <v>111998</v>
      </c>
      <c r="AE133" s="119">
        <v>95300</v>
      </c>
      <c r="AF133" s="120">
        <v>125800</v>
      </c>
      <c r="AG133" s="120">
        <v>133424</v>
      </c>
      <c r="AH133" s="120">
        <v>141048</v>
      </c>
      <c r="AI133" s="120">
        <v>148672</v>
      </c>
      <c r="AJ133" s="120">
        <v>156296</v>
      </c>
      <c r="AK133" s="120">
        <v>163920</v>
      </c>
      <c r="AL133" s="120">
        <v>171544</v>
      </c>
      <c r="AM133" s="121">
        <v>179168</v>
      </c>
      <c r="AO133" s="119">
        <v>65000</v>
      </c>
      <c r="AP133" s="120">
        <v>85800</v>
      </c>
      <c r="AQ133" s="120">
        <v>91000</v>
      </c>
      <c r="AR133" s="120">
        <v>96200</v>
      </c>
      <c r="AS133" s="120">
        <v>101400</v>
      </c>
      <c r="AT133" s="120">
        <v>106600</v>
      </c>
      <c r="AU133" s="120">
        <v>111800</v>
      </c>
      <c r="AV133" s="120">
        <v>117000</v>
      </c>
      <c r="AW133" s="121">
        <v>122200</v>
      </c>
      <c r="AX133" s="119">
        <v>104000</v>
      </c>
      <c r="AY133" s="120">
        <v>137300</v>
      </c>
      <c r="AZ133" s="120">
        <v>145620</v>
      </c>
      <c r="BA133" s="120">
        <v>153940</v>
      </c>
      <c r="BB133" s="120">
        <v>162260</v>
      </c>
      <c r="BC133" s="120">
        <v>170580</v>
      </c>
      <c r="BD133" s="120">
        <v>178900</v>
      </c>
      <c r="BE133" s="120">
        <v>187220</v>
      </c>
      <c r="BF133" s="121">
        <v>195540</v>
      </c>
      <c r="BH133" s="119">
        <v>69350</v>
      </c>
      <c r="BI133" s="120">
        <v>91550</v>
      </c>
      <c r="BJ133" s="120">
        <v>97098</v>
      </c>
      <c r="BK133" s="120">
        <v>102646</v>
      </c>
      <c r="BL133" s="120">
        <v>108194</v>
      </c>
      <c r="BM133" s="120">
        <v>113742</v>
      </c>
      <c r="BN133" s="120">
        <v>119290</v>
      </c>
      <c r="BO133" s="120">
        <v>124838</v>
      </c>
      <c r="BP133" s="121">
        <v>130386</v>
      </c>
      <c r="BQ133" s="119">
        <v>106800</v>
      </c>
      <c r="BR133" s="120">
        <v>141000</v>
      </c>
      <c r="BS133" s="120">
        <v>149544</v>
      </c>
      <c r="BT133" s="120">
        <v>158088</v>
      </c>
      <c r="BU133" s="120">
        <v>166632</v>
      </c>
      <c r="BV133" s="120">
        <v>175176</v>
      </c>
      <c r="BW133" s="120">
        <v>183720</v>
      </c>
      <c r="BX133" s="120">
        <v>192264</v>
      </c>
      <c r="BY133" s="121">
        <v>200808</v>
      </c>
    </row>
    <row r="134" spans="1:77" x14ac:dyDescent="0.25">
      <c r="A134" s="85" t="s">
        <v>308</v>
      </c>
      <c r="C134">
        <v>43500</v>
      </c>
      <c r="D134">
        <v>57450</v>
      </c>
      <c r="E134">
        <v>60930</v>
      </c>
      <c r="F134">
        <v>64410</v>
      </c>
      <c r="G134">
        <v>67890</v>
      </c>
      <c r="H134">
        <v>71370</v>
      </c>
      <c r="I134">
        <v>74850</v>
      </c>
      <c r="J134">
        <v>78330</v>
      </c>
      <c r="K134">
        <v>81810</v>
      </c>
      <c r="L134">
        <v>69600</v>
      </c>
      <c r="M134">
        <v>91850</v>
      </c>
      <c r="N134">
        <v>97418</v>
      </c>
      <c r="O134">
        <v>102986</v>
      </c>
      <c r="P134">
        <v>108554</v>
      </c>
      <c r="Q134">
        <v>114122</v>
      </c>
      <c r="R134">
        <v>119690</v>
      </c>
      <c r="S134">
        <v>125258</v>
      </c>
      <c r="T134">
        <v>130826</v>
      </c>
      <c r="V134" s="119">
        <v>47100</v>
      </c>
      <c r="W134" s="120">
        <v>62200</v>
      </c>
      <c r="X134" s="120">
        <v>65968</v>
      </c>
      <c r="Y134" s="120">
        <v>69736</v>
      </c>
      <c r="Z134" s="120">
        <v>73504</v>
      </c>
      <c r="AA134" s="120">
        <v>77272</v>
      </c>
      <c r="AB134" s="120">
        <v>81040</v>
      </c>
      <c r="AC134" s="120">
        <v>84808</v>
      </c>
      <c r="AD134" s="121">
        <v>88576</v>
      </c>
      <c r="AE134" s="119">
        <v>75350</v>
      </c>
      <c r="AF134" s="120">
        <v>99500</v>
      </c>
      <c r="AG134" s="120">
        <v>105528</v>
      </c>
      <c r="AH134" s="120">
        <v>111556</v>
      </c>
      <c r="AI134" s="120">
        <v>117584</v>
      </c>
      <c r="AJ134" s="120">
        <v>123612</v>
      </c>
      <c r="AK134" s="120">
        <v>129640</v>
      </c>
      <c r="AL134" s="120">
        <v>135668</v>
      </c>
      <c r="AM134" s="121">
        <v>141696</v>
      </c>
      <c r="AO134" s="119">
        <v>51000</v>
      </c>
      <c r="AP134" s="120">
        <v>67350</v>
      </c>
      <c r="AQ134" s="120">
        <v>71430</v>
      </c>
      <c r="AR134" s="120">
        <v>75510</v>
      </c>
      <c r="AS134" s="120">
        <v>79590</v>
      </c>
      <c r="AT134" s="120">
        <v>83670</v>
      </c>
      <c r="AU134" s="120">
        <v>87750</v>
      </c>
      <c r="AV134" s="120">
        <v>91830</v>
      </c>
      <c r="AW134" s="121">
        <v>95910</v>
      </c>
      <c r="AX134" s="119">
        <v>81600</v>
      </c>
      <c r="AY134" s="120">
        <v>107750</v>
      </c>
      <c r="AZ134" s="120">
        <v>114278</v>
      </c>
      <c r="BA134" s="120">
        <v>120806</v>
      </c>
      <c r="BB134" s="120">
        <v>127334</v>
      </c>
      <c r="BC134" s="120">
        <v>133862</v>
      </c>
      <c r="BD134" s="120">
        <v>140390</v>
      </c>
      <c r="BE134" s="120">
        <v>146918</v>
      </c>
      <c r="BF134" s="121">
        <v>153446</v>
      </c>
      <c r="BH134" s="119">
        <v>51000</v>
      </c>
      <c r="BI134" s="120">
        <v>67350</v>
      </c>
      <c r="BJ134" s="120">
        <v>71430</v>
      </c>
      <c r="BK134" s="120">
        <v>75510</v>
      </c>
      <c r="BL134" s="120">
        <v>79590</v>
      </c>
      <c r="BM134" s="120">
        <v>83670</v>
      </c>
      <c r="BN134" s="120">
        <v>87750</v>
      </c>
      <c r="BO134" s="120">
        <v>91830</v>
      </c>
      <c r="BP134" s="121">
        <v>95910</v>
      </c>
      <c r="BQ134" s="119">
        <v>81600</v>
      </c>
      <c r="BR134" s="120">
        <v>107750</v>
      </c>
      <c r="BS134" s="120">
        <v>114278</v>
      </c>
      <c r="BT134" s="120">
        <v>120806</v>
      </c>
      <c r="BU134" s="120">
        <v>127334</v>
      </c>
      <c r="BV134" s="120">
        <v>133862</v>
      </c>
      <c r="BW134" s="120">
        <v>140390</v>
      </c>
      <c r="BX134" s="120">
        <v>146918</v>
      </c>
      <c r="BY134" s="121">
        <v>153446</v>
      </c>
    </row>
    <row r="135" spans="1:77" x14ac:dyDescent="0.25">
      <c r="A135" s="85" t="s">
        <v>309</v>
      </c>
      <c r="C135">
        <v>43500</v>
      </c>
      <c r="D135">
        <v>57450</v>
      </c>
      <c r="E135">
        <v>60930</v>
      </c>
      <c r="F135">
        <v>64410</v>
      </c>
      <c r="G135">
        <v>67890</v>
      </c>
      <c r="H135">
        <v>71370</v>
      </c>
      <c r="I135">
        <v>74850</v>
      </c>
      <c r="J135">
        <v>78330</v>
      </c>
      <c r="K135">
        <v>81810</v>
      </c>
      <c r="L135">
        <v>69600</v>
      </c>
      <c r="M135">
        <v>91850</v>
      </c>
      <c r="N135">
        <v>97418</v>
      </c>
      <c r="O135">
        <v>102986</v>
      </c>
      <c r="P135">
        <v>108554</v>
      </c>
      <c r="Q135">
        <v>114122</v>
      </c>
      <c r="R135">
        <v>119690</v>
      </c>
      <c r="S135">
        <v>125258</v>
      </c>
      <c r="T135">
        <v>130826</v>
      </c>
      <c r="V135" s="119">
        <v>47100</v>
      </c>
      <c r="W135" s="120">
        <v>62200</v>
      </c>
      <c r="X135" s="120">
        <v>65968</v>
      </c>
      <c r="Y135" s="120">
        <v>69736</v>
      </c>
      <c r="Z135" s="120">
        <v>73504</v>
      </c>
      <c r="AA135" s="120">
        <v>77272</v>
      </c>
      <c r="AB135" s="120">
        <v>81040</v>
      </c>
      <c r="AC135" s="120">
        <v>84808</v>
      </c>
      <c r="AD135" s="121">
        <v>88576</v>
      </c>
      <c r="AE135" s="119">
        <v>75350</v>
      </c>
      <c r="AF135" s="120">
        <v>99500</v>
      </c>
      <c r="AG135" s="120">
        <v>105528</v>
      </c>
      <c r="AH135" s="120">
        <v>111556</v>
      </c>
      <c r="AI135" s="120">
        <v>117584</v>
      </c>
      <c r="AJ135" s="120">
        <v>123612</v>
      </c>
      <c r="AK135" s="120">
        <v>129640</v>
      </c>
      <c r="AL135" s="120">
        <v>135668</v>
      </c>
      <c r="AM135" s="121">
        <v>141696</v>
      </c>
      <c r="AO135" s="119">
        <v>51000</v>
      </c>
      <c r="AP135" s="120">
        <v>67350</v>
      </c>
      <c r="AQ135" s="120">
        <v>71430</v>
      </c>
      <c r="AR135" s="120">
        <v>75510</v>
      </c>
      <c r="AS135" s="120">
        <v>79590</v>
      </c>
      <c r="AT135" s="120">
        <v>83670</v>
      </c>
      <c r="AU135" s="120">
        <v>87750</v>
      </c>
      <c r="AV135" s="120">
        <v>91830</v>
      </c>
      <c r="AW135" s="121">
        <v>95910</v>
      </c>
      <c r="AX135" s="119">
        <v>81600</v>
      </c>
      <c r="AY135" s="120">
        <v>107750</v>
      </c>
      <c r="AZ135" s="120">
        <v>114278</v>
      </c>
      <c r="BA135" s="120">
        <v>120806</v>
      </c>
      <c r="BB135" s="120">
        <v>127334</v>
      </c>
      <c r="BC135" s="120">
        <v>133862</v>
      </c>
      <c r="BD135" s="120">
        <v>140390</v>
      </c>
      <c r="BE135" s="120">
        <v>146918</v>
      </c>
      <c r="BF135" s="121">
        <v>153446</v>
      </c>
      <c r="BH135" s="119">
        <v>51000</v>
      </c>
      <c r="BI135" s="120">
        <v>67350</v>
      </c>
      <c r="BJ135" s="120">
        <v>71430</v>
      </c>
      <c r="BK135" s="120">
        <v>75510</v>
      </c>
      <c r="BL135" s="120">
        <v>79590</v>
      </c>
      <c r="BM135" s="120">
        <v>83670</v>
      </c>
      <c r="BN135" s="120">
        <v>87750</v>
      </c>
      <c r="BO135" s="120">
        <v>91830</v>
      </c>
      <c r="BP135" s="121">
        <v>95910</v>
      </c>
      <c r="BQ135" s="119">
        <v>81600</v>
      </c>
      <c r="BR135" s="120">
        <v>107750</v>
      </c>
      <c r="BS135" s="120">
        <v>114278</v>
      </c>
      <c r="BT135" s="120">
        <v>120806</v>
      </c>
      <c r="BU135" s="120">
        <v>127334</v>
      </c>
      <c r="BV135" s="120">
        <v>133862</v>
      </c>
      <c r="BW135" s="120">
        <v>140390</v>
      </c>
      <c r="BX135" s="120">
        <v>146918</v>
      </c>
      <c r="BY135" s="121">
        <v>153446</v>
      </c>
    </row>
    <row r="136" spans="1:77" x14ac:dyDescent="0.25">
      <c r="A136" s="85" t="s">
        <v>310</v>
      </c>
      <c r="C136">
        <v>49850</v>
      </c>
      <c r="D136">
        <v>65850</v>
      </c>
      <c r="E136">
        <v>69838</v>
      </c>
      <c r="F136">
        <v>73826</v>
      </c>
      <c r="G136">
        <v>77814</v>
      </c>
      <c r="H136">
        <v>81802</v>
      </c>
      <c r="I136">
        <v>85790</v>
      </c>
      <c r="J136">
        <v>89778</v>
      </c>
      <c r="K136">
        <v>93766</v>
      </c>
      <c r="L136">
        <v>79750</v>
      </c>
      <c r="M136">
        <v>105250</v>
      </c>
      <c r="N136">
        <v>111630</v>
      </c>
      <c r="O136">
        <v>118010</v>
      </c>
      <c r="P136">
        <v>124390</v>
      </c>
      <c r="Q136">
        <v>130770</v>
      </c>
      <c r="R136">
        <v>137150</v>
      </c>
      <c r="S136">
        <v>143530</v>
      </c>
      <c r="T136">
        <v>149910</v>
      </c>
      <c r="V136" s="119">
        <v>54800</v>
      </c>
      <c r="W136" s="120">
        <v>72350</v>
      </c>
      <c r="X136" s="120">
        <v>76734</v>
      </c>
      <c r="Y136" s="120">
        <v>81118</v>
      </c>
      <c r="Z136" s="120">
        <v>85502</v>
      </c>
      <c r="AA136" s="120">
        <v>89886</v>
      </c>
      <c r="AB136" s="120">
        <v>94270</v>
      </c>
      <c r="AC136" s="120">
        <v>98654</v>
      </c>
      <c r="AD136" s="121">
        <v>103038</v>
      </c>
      <c r="AE136" s="119">
        <v>87700</v>
      </c>
      <c r="AF136" s="120">
        <v>115800</v>
      </c>
      <c r="AG136" s="120">
        <v>122816</v>
      </c>
      <c r="AH136" s="120">
        <v>129832</v>
      </c>
      <c r="AI136" s="120">
        <v>136848</v>
      </c>
      <c r="AJ136" s="120">
        <v>143864</v>
      </c>
      <c r="AK136" s="120">
        <v>150880</v>
      </c>
      <c r="AL136" s="120">
        <v>157896</v>
      </c>
      <c r="AM136" s="121">
        <v>164912</v>
      </c>
      <c r="AO136" s="119">
        <v>59750</v>
      </c>
      <c r="AP136" s="120">
        <v>78900</v>
      </c>
      <c r="AQ136" s="120">
        <v>83680</v>
      </c>
      <c r="AR136" s="120">
        <v>88460</v>
      </c>
      <c r="AS136" s="120">
        <v>93240</v>
      </c>
      <c r="AT136" s="120">
        <v>98020</v>
      </c>
      <c r="AU136" s="120">
        <v>102800</v>
      </c>
      <c r="AV136" s="120">
        <v>107580</v>
      </c>
      <c r="AW136" s="121">
        <v>112360</v>
      </c>
      <c r="AX136" s="119">
        <v>95600</v>
      </c>
      <c r="AY136" s="120">
        <v>126200</v>
      </c>
      <c r="AZ136" s="120">
        <v>133848</v>
      </c>
      <c r="BA136" s="120">
        <v>141496</v>
      </c>
      <c r="BB136" s="120">
        <v>149144</v>
      </c>
      <c r="BC136" s="120">
        <v>156792</v>
      </c>
      <c r="BD136" s="120">
        <v>164440</v>
      </c>
      <c r="BE136" s="120">
        <v>172088</v>
      </c>
      <c r="BF136" s="121">
        <v>179736</v>
      </c>
      <c r="BH136" s="119">
        <v>65550</v>
      </c>
      <c r="BI136" s="120">
        <v>86550</v>
      </c>
      <c r="BJ136" s="120">
        <v>91794</v>
      </c>
      <c r="BK136" s="120">
        <v>97038</v>
      </c>
      <c r="BL136" s="120">
        <v>102282</v>
      </c>
      <c r="BM136" s="120">
        <v>107526</v>
      </c>
      <c r="BN136" s="120">
        <v>112770</v>
      </c>
      <c r="BO136" s="120">
        <v>118014</v>
      </c>
      <c r="BP136" s="121">
        <v>123258</v>
      </c>
      <c r="BQ136" s="119">
        <v>104900</v>
      </c>
      <c r="BR136" s="120">
        <v>138500</v>
      </c>
      <c r="BS136" s="120">
        <v>146892</v>
      </c>
      <c r="BT136" s="120">
        <v>155284</v>
      </c>
      <c r="BU136" s="120">
        <v>163676</v>
      </c>
      <c r="BV136" s="120">
        <v>172068</v>
      </c>
      <c r="BW136" s="120">
        <v>180460</v>
      </c>
      <c r="BX136" s="120">
        <v>188852</v>
      </c>
      <c r="BY136" s="121">
        <v>197244</v>
      </c>
    </row>
    <row r="137" spans="1:77" x14ac:dyDescent="0.25">
      <c r="A137" s="85" t="s">
        <v>311</v>
      </c>
      <c r="C137">
        <v>43500</v>
      </c>
      <c r="D137">
        <v>57450</v>
      </c>
      <c r="E137">
        <v>60930</v>
      </c>
      <c r="F137">
        <v>64410</v>
      </c>
      <c r="G137">
        <v>67890</v>
      </c>
      <c r="H137">
        <v>71370</v>
      </c>
      <c r="I137">
        <v>74850</v>
      </c>
      <c r="J137">
        <v>78330</v>
      </c>
      <c r="K137">
        <v>81810</v>
      </c>
      <c r="L137">
        <v>69600</v>
      </c>
      <c r="M137">
        <v>91850</v>
      </c>
      <c r="N137">
        <v>97418</v>
      </c>
      <c r="O137">
        <v>102986</v>
      </c>
      <c r="P137">
        <v>108554</v>
      </c>
      <c r="Q137">
        <v>114122</v>
      </c>
      <c r="R137">
        <v>119690</v>
      </c>
      <c r="S137">
        <v>125258</v>
      </c>
      <c r="T137">
        <v>130826</v>
      </c>
      <c r="V137" s="119">
        <v>47100</v>
      </c>
      <c r="W137" s="120">
        <v>62200</v>
      </c>
      <c r="X137" s="120">
        <v>65968</v>
      </c>
      <c r="Y137" s="120">
        <v>69736</v>
      </c>
      <c r="Z137" s="120">
        <v>73504</v>
      </c>
      <c r="AA137" s="120">
        <v>77272</v>
      </c>
      <c r="AB137" s="120">
        <v>81040</v>
      </c>
      <c r="AC137" s="120">
        <v>84808</v>
      </c>
      <c r="AD137" s="121">
        <v>88576</v>
      </c>
      <c r="AE137" s="119">
        <v>75350</v>
      </c>
      <c r="AF137" s="120">
        <v>99500</v>
      </c>
      <c r="AG137" s="120">
        <v>105528</v>
      </c>
      <c r="AH137" s="120">
        <v>111556</v>
      </c>
      <c r="AI137" s="120">
        <v>117584</v>
      </c>
      <c r="AJ137" s="120">
        <v>123612</v>
      </c>
      <c r="AK137" s="120">
        <v>129640</v>
      </c>
      <c r="AL137" s="120">
        <v>135668</v>
      </c>
      <c r="AM137" s="121">
        <v>141696</v>
      </c>
      <c r="AO137" s="119">
        <v>51000</v>
      </c>
      <c r="AP137" s="120">
        <v>67350</v>
      </c>
      <c r="AQ137" s="120">
        <v>71430</v>
      </c>
      <c r="AR137" s="120">
        <v>75510</v>
      </c>
      <c r="AS137" s="120">
        <v>79590</v>
      </c>
      <c r="AT137" s="120">
        <v>83670</v>
      </c>
      <c r="AU137" s="120">
        <v>87750</v>
      </c>
      <c r="AV137" s="120">
        <v>91830</v>
      </c>
      <c r="AW137" s="121">
        <v>95910</v>
      </c>
      <c r="AX137" s="119">
        <v>81600</v>
      </c>
      <c r="AY137" s="120">
        <v>107750</v>
      </c>
      <c r="AZ137" s="120">
        <v>114278</v>
      </c>
      <c r="BA137" s="120">
        <v>120806</v>
      </c>
      <c r="BB137" s="120">
        <v>127334</v>
      </c>
      <c r="BC137" s="120">
        <v>133862</v>
      </c>
      <c r="BD137" s="120">
        <v>140390</v>
      </c>
      <c r="BE137" s="120">
        <v>146918</v>
      </c>
      <c r="BF137" s="121">
        <v>153446</v>
      </c>
      <c r="BH137" s="119">
        <v>51000</v>
      </c>
      <c r="BI137" s="120">
        <v>67350</v>
      </c>
      <c r="BJ137" s="120">
        <v>71430</v>
      </c>
      <c r="BK137" s="120">
        <v>75510</v>
      </c>
      <c r="BL137" s="120">
        <v>79590</v>
      </c>
      <c r="BM137" s="120">
        <v>83670</v>
      </c>
      <c r="BN137" s="120">
        <v>87750</v>
      </c>
      <c r="BO137" s="120">
        <v>91830</v>
      </c>
      <c r="BP137" s="121">
        <v>95910</v>
      </c>
      <c r="BQ137" s="119">
        <v>81600</v>
      </c>
      <c r="BR137" s="120">
        <v>107750</v>
      </c>
      <c r="BS137" s="120">
        <v>114278</v>
      </c>
      <c r="BT137" s="120">
        <v>120806</v>
      </c>
      <c r="BU137" s="120">
        <v>127334</v>
      </c>
      <c r="BV137" s="120">
        <v>133862</v>
      </c>
      <c r="BW137" s="120">
        <v>140390</v>
      </c>
      <c r="BX137" s="120">
        <v>146918</v>
      </c>
      <c r="BY137" s="121">
        <v>153446</v>
      </c>
    </row>
    <row r="138" spans="1:77" x14ac:dyDescent="0.25">
      <c r="A138" s="85" t="s">
        <v>312</v>
      </c>
      <c r="C138">
        <v>55400</v>
      </c>
      <c r="D138">
        <v>73150</v>
      </c>
      <c r="E138">
        <v>77582</v>
      </c>
      <c r="F138">
        <v>82014</v>
      </c>
      <c r="G138">
        <v>86446</v>
      </c>
      <c r="H138">
        <v>90878</v>
      </c>
      <c r="I138">
        <v>95310</v>
      </c>
      <c r="J138">
        <v>99742</v>
      </c>
      <c r="K138">
        <v>104174</v>
      </c>
      <c r="L138">
        <v>88650</v>
      </c>
      <c r="M138">
        <v>117000</v>
      </c>
      <c r="N138">
        <v>124092</v>
      </c>
      <c r="O138">
        <v>131184</v>
      </c>
      <c r="P138">
        <v>138276</v>
      </c>
      <c r="Q138">
        <v>145368</v>
      </c>
      <c r="R138">
        <v>152460</v>
      </c>
      <c r="S138">
        <v>159552</v>
      </c>
      <c r="T138">
        <v>166644</v>
      </c>
      <c r="V138" s="119">
        <v>60900</v>
      </c>
      <c r="W138" s="120">
        <v>80400</v>
      </c>
      <c r="X138" s="120">
        <v>85272</v>
      </c>
      <c r="Y138" s="120">
        <v>90144</v>
      </c>
      <c r="Z138" s="120">
        <v>95016</v>
      </c>
      <c r="AA138" s="120">
        <v>99888</v>
      </c>
      <c r="AB138" s="120">
        <v>104760</v>
      </c>
      <c r="AC138" s="120">
        <v>109632</v>
      </c>
      <c r="AD138" s="121">
        <v>114504</v>
      </c>
      <c r="AE138" s="119">
        <v>97450</v>
      </c>
      <c r="AF138" s="120">
        <v>128650</v>
      </c>
      <c r="AG138" s="120">
        <v>136446</v>
      </c>
      <c r="AH138" s="120">
        <v>144242</v>
      </c>
      <c r="AI138" s="120">
        <v>152038</v>
      </c>
      <c r="AJ138" s="120">
        <v>159834</v>
      </c>
      <c r="AK138" s="120">
        <v>167630</v>
      </c>
      <c r="AL138" s="120">
        <v>175426</v>
      </c>
      <c r="AM138" s="121">
        <v>183222</v>
      </c>
      <c r="AO138" s="119">
        <v>66500</v>
      </c>
      <c r="AP138" s="120">
        <v>87800</v>
      </c>
      <c r="AQ138" s="120">
        <v>93120</v>
      </c>
      <c r="AR138" s="120">
        <v>98440</v>
      </c>
      <c r="AS138" s="120">
        <v>103760</v>
      </c>
      <c r="AT138" s="120">
        <v>109080</v>
      </c>
      <c r="AU138" s="120">
        <v>114400</v>
      </c>
      <c r="AV138" s="120">
        <v>119720</v>
      </c>
      <c r="AW138" s="121">
        <v>125040</v>
      </c>
      <c r="AX138" s="119">
        <v>106400</v>
      </c>
      <c r="AY138" s="120">
        <v>140450</v>
      </c>
      <c r="AZ138" s="120">
        <v>148962</v>
      </c>
      <c r="BA138" s="120">
        <v>157474</v>
      </c>
      <c r="BB138" s="120">
        <v>165986</v>
      </c>
      <c r="BC138" s="120">
        <v>174498</v>
      </c>
      <c r="BD138" s="120">
        <v>183010</v>
      </c>
      <c r="BE138" s="120">
        <v>191522</v>
      </c>
      <c r="BF138" s="121">
        <v>200034</v>
      </c>
      <c r="BH138" s="119">
        <v>72900</v>
      </c>
      <c r="BI138" s="120">
        <v>96250</v>
      </c>
      <c r="BJ138" s="120">
        <v>102082</v>
      </c>
      <c r="BK138" s="120">
        <v>107914</v>
      </c>
      <c r="BL138" s="120">
        <v>113746</v>
      </c>
      <c r="BM138" s="120">
        <v>119578</v>
      </c>
      <c r="BN138" s="120">
        <v>125410</v>
      </c>
      <c r="BO138" s="120">
        <v>131242</v>
      </c>
      <c r="BP138" s="121">
        <v>137074</v>
      </c>
      <c r="BQ138" s="119">
        <v>115050</v>
      </c>
      <c r="BR138" s="120">
        <v>151900</v>
      </c>
      <c r="BS138" s="120">
        <v>161104</v>
      </c>
      <c r="BT138" s="120">
        <v>170308</v>
      </c>
      <c r="BU138" s="120">
        <v>179512</v>
      </c>
      <c r="BV138" s="120">
        <v>188716</v>
      </c>
      <c r="BW138" s="120">
        <v>197920</v>
      </c>
      <c r="BX138" s="120">
        <v>207124</v>
      </c>
      <c r="BY138" s="121">
        <v>216328</v>
      </c>
    </row>
    <row r="139" spans="1:77" x14ac:dyDescent="0.25">
      <c r="A139" s="85" t="s">
        <v>313</v>
      </c>
      <c r="C139">
        <v>46800</v>
      </c>
      <c r="D139">
        <v>61800</v>
      </c>
      <c r="E139">
        <v>65544</v>
      </c>
      <c r="F139">
        <v>69288</v>
      </c>
      <c r="G139">
        <v>73032</v>
      </c>
      <c r="H139">
        <v>76776</v>
      </c>
      <c r="I139">
        <v>80520</v>
      </c>
      <c r="J139">
        <v>84264</v>
      </c>
      <c r="K139">
        <v>88008</v>
      </c>
      <c r="L139">
        <v>74900</v>
      </c>
      <c r="M139">
        <v>98850</v>
      </c>
      <c r="N139">
        <v>104842</v>
      </c>
      <c r="O139">
        <v>110834</v>
      </c>
      <c r="P139">
        <v>116826</v>
      </c>
      <c r="Q139">
        <v>122818</v>
      </c>
      <c r="R139">
        <v>128810</v>
      </c>
      <c r="S139">
        <v>134802</v>
      </c>
      <c r="T139">
        <v>140794</v>
      </c>
      <c r="V139" s="119">
        <v>47150</v>
      </c>
      <c r="W139" s="120">
        <v>62250</v>
      </c>
      <c r="X139" s="120">
        <v>66022</v>
      </c>
      <c r="Y139" s="120">
        <v>69794</v>
      </c>
      <c r="Z139" s="120">
        <v>73566</v>
      </c>
      <c r="AA139" s="120">
        <v>77338</v>
      </c>
      <c r="AB139" s="120">
        <v>81110</v>
      </c>
      <c r="AC139" s="120">
        <v>84882</v>
      </c>
      <c r="AD139" s="121">
        <v>88654</v>
      </c>
      <c r="AE139" s="119">
        <v>75450</v>
      </c>
      <c r="AF139" s="120">
        <v>99600</v>
      </c>
      <c r="AG139" s="120">
        <v>105636</v>
      </c>
      <c r="AH139" s="120">
        <v>111672</v>
      </c>
      <c r="AI139" s="120">
        <v>117708</v>
      </c>
      <c r="AJ139" s="120">
        <v>123744</v>
      </c>
      <c r="AK139" s="120">
        <v>129780</v>
      </c>
      <c r="AL139" s="120">
        <v>135816</v>
      </c>
      <c r="AM139" s="121">
        <v>141852</v>
      </c>
      <c r="AO139" s="119">
        <v>51500</v>
      </c>
      <c r="AP139" s="120">
        <v>67950</v>
      </c>
      <c r="AQ139" s="120">
        <v>72070</v>
      </c>
      <c r="AR139" s="120">
        <v>76190</v>
      </c>
      <c r="AS139" s="120">
        <v>80310</v>
      </c>
      <c r="AT139" s="120">
        <v>84430</v>
      </c>
      <c r="AU139" s="120">
        <v>88550</v>
      </c>
      <c r="AV139" s="120">
        <v>92670</v>
      </c>
      <c r="AW139" s="121">
        <v>96790</v>
      </c>
      <c r="AX139" s="119">
        <v>82400</v>
      </c>
      <c r="AY139" s="120">
        <v>108750</v>
      </c>
      <c r="AZ139" s="120">
        <v>115342</v>
      </c>
      <c r="BA139" s="120">
        <v>121934</v>
      </c>
      <c r="BB139" s="120">
        <v>128526</v>
      </c>
      <c r="BC139" s="120">
        <v>135118</v>
      </c>
      <c r="BD139" s="120">
        <v>141710</v>
      </c>
      <c r="BE139" s="120">
        <v>148302</v>
      </c>
      <c r="BF139" s="121">
        <v>154894</v>
      </c>
      <c r="BH139" s="119">
        <v>56300</v>
      </c>
      <c r="BI139" s="120">
        <v>74350</v>
      </c>
      <c r="BJ139" s="120">
        <v>78854</v>
      </c>
      <c r="BK139" s="120">
        <v>83358</v>
      </c>
      <c r="BL139" s="120">
        <v>87862</v>
      </c>
      <c r="BM139" s="120">
        <v>92366</v>
      </c>
      <c r="BN139" s="120">
        <v>96870</v>
      </c>
      <c r="BO139" s="120">
        <v>101374</v>
      </c>
      <c r="BP139" s="121">
        <v>105878</v>
      </c>
      <c r="BQ139" s="119">
        <v>90100</v>
      </c>
      <c r="BR139" s="120">
        <v>118950</v>
      </c>
      <c r="BS139" s="120">
        <v>126158</v>
      </c>
      <c r="BT139" s="120">
        <v>133366</v>
      </c>
      <c r="BU139" s="120">
        <v>140574</v>
      </c>
      <c r="BV139" s="120">
        <v>147782</v>
      </c>
      <c r="BW139" s="120">
        <v>154990</v>
      </c>
      <c r="BX139" s="120">
        <v>162198</v>
      </c>
      <c r="BY139" s="121">
        <v>169406</v>
      </c>
    </row>
    <row r="140" spans="1:77" x14ac:dyDescent="0.25">
      <c r="A140" s="85" t="s">
        <v>314</v>
      </c>
      <c r="C140">
        <v>43500</v>
      </c>
      <c r="D140">
        <v>57450</v>
      </c>
      <c r="E140">
        <v>60930</v>
      </c>
      <c r="F140">
        <v>64410</v>
      </c>
      <c r="G140">
        <v>67890</v>
      </c>
      <c r="H140">
        <v>71370</v>
      </c>
      <c r="I140">
        <v>74850</v>
      </c>
      <c r="J140">
        <v>78330</v>
      </c>
      <c r="K140">
        <v>81810</v>
      </c>
      <c r="L140">
        <v>69600</v>
      </c>
      <c r="M140">
        <v>91850</v>
      </c>
      <c r="N140">
        <v>97418</v>
      </c>
      <c r="O140">
        <v>102986</v>
      </c>
      <c r="P140">
        <v>108554</v>
      </c>
      <c r="Q140">
        <v>114122</v>
      </c>
      <c r="R140">
        <v>119690</v>
      </c>
      <c r="S140">
        <v>125258</v>
      </c>
      <c r="T140">
        <v>130826</v>
      </c>
      <c r="V140" s="119">
        <v>47100</v>
      </c>
      <c r="W140" s="120">
        <v>62200</v>
      </c>
      <c r="X140" s="120">
        <v>65968</v>
      </c>
      <c r="Y140" s="120">
        <v>69736</v>
      </c>
      <c r="Z140" s="120">
        <v>73504</v>
      </c>
      <c r="AA140" s="120">
        <v>77272</v>
      </c>
      <c r="AB140" s="120">
        <v>81040</v>
      </c>
      <c r="AC140" s="120">
        <v>84808</v>
      </c>
      <c r="AD140" s="121">
        <v>88576</v>
      </c>
      <c r="AE140" s="119">
        <v>75350</v>
      </c>
      <c r="AF140" s="120">
        <v>99500</v>
      </c>
      <c r="AG140" s="120">
        <v>105528</v>
      </c>
      <c r="AH140" s="120">
        <v>111556</v>
      </c>
      <c r="AI140" s="120">
        <v>117584</v>
      </c>
      <c r="AJ140" s="120">
        <v>123612</v>
      </c>
      <c r="AK140" s="120">
        <v>129640</v>
      </c>
      <c r="AL140" s="120">
        <v>135668</v>
      </c>
      <c r="AM140" s="121">
        <v>141696</v>
      </c>
      <c r="AO140" s="119">
        <v>51000</v>
      </c>
      <c r="AP140" s="120">
        <v>67350</v>
      </c>
      <c r="AQ140" s="120">
        <v>71430</v>
      </c>
      <c r="AR140" s="120">
        <v>75510</v>
      </c>
      <c r="AS140" s="120">
        <v>79590</v>
      </c>
      <c r="AT140" s="120">
        <v>83670</v>
      </c>
      <c r="AU140" s="120">
        <v>87750</v>
      </c>
      <c r="AV140" s="120">
        <v>91830</v>
      </c>
      <c r="AW140" s="121">
        <v>95910</v>
      </c>
      <c r="AX140" s="119">
        <v>81600</v>
      </c>
      <c r="AY140" s="120">
        <v>107750</v>
      </c>
      <c r="AZ140" s="120">
        <v>114278</v>
      </c>
      <c r="BA140" s="120">
        <v>120806</v>
      </c>
      <c r="BB140" s="120">
        <v>127334</v>
      </c>
      <c r="BC140" s="120">
        <v>133862</v>
      </c>
      <c r="BD140" s="120">
        <v>140390</v>
      </c>
      <c r="BE140" s="120">
        <v>146918</v>
      </c>
      <c r="BF140" s="121">
        <v>153446</v>
      </c>
      <c r="BH140" s="119">
        <v>51000</v>
      </c>
      <c r="BI140" s="120">
        <v>67350</v>
      </c>
      <c r="BJ140" s="120">
        <v>71430</v>
      </c>
      <c r="BK140" s="120">
        <v>75510</v>
      </c>
      <c r="BL140" s="120">
        <v>79590</v>
      </c>
      <c r="BM140" s="120">
        <v>83670</v>
      </c>
      <c r="BN140" s="120">
        <v>87750</v>
      </c>
      <c r="BO140" s="120">
        <v>91830</v>
      </c>
      <c r="BP140" s="121">
        <v>95910</v>
      </c>
      <c r="BQ140" s="119">
        <v>81600</v>
      </c>
      <c r="BR140" s="120">
        <v>107750</v>
      </c>
      <c r="BS140" s="120">
        <v>114278</v>
      </c>
      <c r="BT140" s="120">
        <v>120806</v>
      </c>
      <c r="BU140" s="120">
        <v>127334</v>
      </c>
      <c r="BV140" s="120">
        <v>133862</v>
      </c>
      <c r="BW140" s="120">
        <v>140390</v>
      </c>
      <c r="BX140" s="120">
        <v>146918</v>
      </c>
      <c r="BY140" s="121">
        <v>153446</v>
      </c>
    </row>
    <row r="141" spans="1:77" x14ac:dyDescent="0.25">
      <c r="A141" s="85" t="s">
        <v>315</v>
      </c>
      <c r="C141">
        <v>52400</v>
      </c>
      <c r="D141">
        <v>69200</v>
      </c>
      <c r="E141">
        <v>73392</v>
      </c>
      <c r="F141">
        <v>77584</v>
      </c>
      <c r="G141">
        <v>81776</v>
      </c>
      <c r="H141">
        <v>85968</v>
      </c>
      <c r="I141">
        <v>90160</v>
      </c>
      <c r="J141">
        <v>94352</v>
      </c>
      <c r="K141">
        <v>98544</v>
      </c>
      <c r="L141">
        <v>83850</v>
      </c>
      <c r="M141">
        <v>110700</v>
      </c>
      <c r="N141">
        <v>117408</v>
      </c>
      <c r="O141">
        <v>124116</v>
      </c>
      <c r="P141">
        <v>130824</v>
      </c>
      <c r="Q141">
        <v>137532</v>
      </c>
      <c r="R141">
        <v>144240</v>
      </c>
      <c r="S141">
        <v>150948</v>
      </c>
      <c r="T141">
        <v>157656</v>
      </c>
      <c r="V141" s="119">
        <v>57250</v>
      </c>
      <c r="W141" s="120">
        <v>75600</v>
      </c>
      <c r="X141" s="120">
        <v>80180</v>
      </c>
      <c r="Y141" s="120">
        <v>84760</v>
      </c>
      <c r="Z141" s="120">
        <v>89340</v>
      </c>
      <c r="AA141" s="120">
        <v>93920</v>
      </c>
      <c r="AB141" s="120">
        <v>98500</v>
      </c>
      <c r="AC141" s="120">
        <v>103080</v>
      </c>
      <c r="AD141" s="121">
        <v>107660</v>
      </c>
      <c r="AE141" s="119">
        <v>91600</v>
      </c>
      <c r="AF141" s="120">
        <v>120950</v>
      </c>
      <c r="AG141" s="120">
        <v>128278</v>
      </c>
      <c r="AH141" s="120">
        <v>135606</v>
      </c>
      <c r="AI141" s="120">
        <v>142934</v>
      </c>
      <c r="AJ141" s="120">
        <v>150262</v>
      </c>
      <c r="AK141" s="120">
        <v>157590</v>
      </c>
      <c r="AL141" s="120">
        <v>164918</v>
      </c>
      <c r="AM141" s="121">
        <v>172246</v>
      </c>
      <c r="AO141" s="119">
        <v>57250</v>
      </c>
      <c r="AP141" s="120">
        <v>75600</v>
      </c>
      <c r="AQ141" s="120">
        <v>80180</v>
      </c>
      <c r="AR141" s="120">
        <v>84760</v>
      </c>
      <c r="AS141" s="120">
        <v>89340</v>
      </c>
      <c r="AT141" s="120">
        <v>93920</v>
      </c>
      <c r="AU141" s="120">
        <v>98500</v>
      </c>
      <c r="AV141" s="120">
        <v>103080</v>
      </c>
      <c r="AW141" s="121">
        <v>107660</v>
      </c>
      <c r="AX141" s="119">
        <v>91600</v>
      </c>
      <c r="AY141" s="120">
        <v>120950</v>
      </c>
      <c r="AZ141" s="120">
        <v>128278</v>
      </c>
      <c r="BA141" s="120">
        <v>135606</v>
      </c>
      <c r="BB141" s="120">
        <v>142934</v>
      </c>
      <c r="BC141" s="120">
        <v>150262</v>
      </c>
      <c r="BD141" s="120">
        <v>157590</v>
      </c>
      <c r="BE141" s="120">
        <v>164918</v>
      </c>
      <c r="BF141" s="121">
        <v>172246</v>
      </c>
      <c r="BH141" s="119">
        <v>62450</v>
      </c>
      <c r="BI141" s="120">
        <v>82450</v>
      </c>
      <c r="BJ141" s="120">
        <v>87446</v>
      </c>
      <c r="BK141" s="120">
        <v>92442</v>
      </c>
      <c r="BL141" s="120">
        <v>97438</v>
      </c>
      <c r="BM141" s="120">
        <v>102434</v>
      </c>
      <c r="BN141" s="120">
        <v>107430</v>
      </c>
      <c r="BO141" s="120">
        <v>112426</v>
      </c>
      <c r="BP141" s="121">
        <v>117422</v>
      </c>
      <c r="BQ141" s="119">
        <v>99900</v>
      </c>
      <c r="BR141" s="120">
        <v>131900</v>
      </c>
      <c r="BS141" s="120">
        <v>139892</v>
      </c>
      <c r="BT141" s="120">
        <v>147884</v>
      </c>
      <c r="BU141" s="120">
        <v>155876</v>
      </c>
      <c r="BV141" s="120">
        <v>163868</v>
      </c>
      <c r="BW141" s="120">
        <v>171860</v>
      </c>
      <c r="BX141" s="120">
        <v>179852</v>
      </c>
      <c r="BY141" s="121">
        <v>187844</v>
      </c>
    </row>
    <row r="142" spans="1:77" x14ac:dyDescent="0.25">
      <c r="A142" s="85" t="s">
        <v>316</v>
      </c>
      <c r="C142">
        <v>43500</v>
      </c>
      <c r="D142">
        <v>57450</v>
      </c>
      <c r="E142">
        <v>60930</v>
      </c>
      <c r="F142">
        <v>64410</v>
      </c>
      <c r="G142">
        <v>67890</v>
      </c>
      <c r="H142">
        <v>71370</v>
      </c>
      <c r="I142">
        <v>74850</v>
      </c>
      <c r="J142">
        <v>78330</v>
      </c>
      <c r="K142">
        <v>81810</v>
      </c>
      <c r="L142">
        <v>69600</v>
      </c>
      <c r="M142">
        <v>91850</v>
      </c>
      <c r="N142">
        <v>97418</v>
      </c>
      <c r="O142">
        <v>102986</v>
      </c>
      <c r="P142">
        <v>108554</v>
      </c>
      <c r="Q142">
        <v>114122</v>
      </c>
      <c r="R142">
        <v>119690</v>
      </c>
      <c r="S142">
        <v>125258</v>
      </c>
      <c r="T142">
        <v>130826</v>
      </c>
      <c r="V142" s="119">
        <v>47100</v>
      </c>
      <c r="W142" s="120">
        <v>62200</v>
      </c>
      <c r="X142" s="120">
        <v>65968</v>
      </c>
      <c r="Y142" s="120">
        <v>69736</v>
      </c>
      <c r="Z142" s="120">
        <v>73504</v>
      </c>
      <c r="AA142" s="120">
        <v>77272</v>
      </c>
      <c r="AB142" s="120">
        <v>81040</v>
      </c>
      <c r="AC142" s="120">
        <v>84808</v>
      </c>
      <c r="AD142" s="121">
        <v>88576</v>
      </c>
      <c r="AE142" s="119">
        <v>75350</v>
      </c>
      <c r="AF142" s="120">
        <v>99500</v>
      </c>
      <c r="AG142" s="120">
        <v>105528</v>
      </c>
      <c r="AH142" s="120">
        <v>111556</v>
      </c>
      <c r="AI142" s="120">
        <v>117584</v>
      </c>
      <c r="AJ142" s="120">
        <v>123612</v>
      </c>
      <c r="AK142" s="120">
        <v>129640</v>
      </c>
      <c r="AL142" s="120">
        <v>135668</v>
      </c>
      <c r="AM142" s="121">
        <v>141696</v>
      </c>
      <c r="AO142" s="119">
        <v>51000</v>
      </c>
      <c r="AP142" s="120">
        <v>67350</v>
      </c>
      <c r="AQ142" s="120">
        <v>71430</v>
      </c>
      <c r="AR142" s="120">
        <v>75510</v>
      </c>
      <c r="AS142" s="120">
        <v>79590</v>
      </c>
      <c r="AT142" s="120">
        <v>83670</v>
      </c>
      <c r="AU142" s="120">
        <v>87750</v>
      </c>
      <c r="AV142" s="120">
        <v>91830</v>
      </c>
      <c r="AW142" s="121">
        <v>95910</v>
      </c>
      <c r="AX142" s="119">
        <v>81600</v>
      </c>
      <c r="AY142" s="120">
        <v>107750</v>
      </c>
      <c r="AZ142" s="120">
        <v>114278</v>
      </c>
      <c r="BA142" s="120">
        <v>120806</v>
      </c>
      <c r="BB142" s="120">
        <v>127334</v>
      </c>
      <c r="BC142" s="120">
        <v>133862</v>
      </c>
      <c r="BD142" s="120">
        <v>140390</v>
      </c>
      <c r="BE142" s="120">
        <v>146918</v>
      </c>
      <c r="BF142" s="121">
        <v>153446</v>
      </c>
      <c r="BH142" s="119">
        <v>51000</v>
      </c>
      <c r="BI142" s="120">
        <v>67350</v>
      </c>
      <c r="BJ142" s="120">
        <v>71430</v>
      </c>
      <c r="BK142" s="120">
        <v>75510</v>
      </c>
      <c r="BL142" s="120">
        <v>79590</v>
      </c>
      <c r="BM142" s="120">
        <v>83670</v>
      </c>
      <c r="BN142" s="120">
        <v>87750</v>
      </c>
      <c r="BO142" s="120">
        <v>91830</v>
      </c>
      <c r="BP142" s="121">
        <v>95910</v>
      </c>
      <c r="BQ142" s="119">
        <v>81600</v>
      </c>
      <c r="BR142" s="120">
        <v>107750</v>
      </c>
      <c r="BS142" s="120">
        <v>114278</v>
      </c>
      <c r="BT142" s="120">
        <v>120806</v>
      </c>
      <c r="BU142" s="120">
        <v>127334</v>
      </c>
      <c r="BV142" s="120">
        <v>133862</v>
      </c>
      <c r="BW142" s="120">
        <v>140390</v>
      </c>
      <c r="BX142" s="120">
        <v>146918</v>
      </c>
      <c r="BY142" s="121">
        <v>153446</v>
      </c>
    </row>
    <row r="143" spans="1:77" x14ac:dyDescent="0.25">
      <c r="A143" s="85" t="s">
        <v>317</v>
      </c>
      <c r="C143">
        <v>42000</v>
      </c>
      <c r="D143">
        <v>55450</v>
      </c>
      <c r="E143">
        <v>58810</v>
      </c>
      <c r="F143">
        <v>62170</v>
      </c>
      <c r="G143">
        <v>65530</v>
      </c>
      <c r="H143">
        <v>68890</v>
      </c>
      <c r="I143">
        <v>72250</v>
      </c>
      <c r="J143">
        <v>75610</v>
      </c>
      <c r="K143">
        <v>78970</v>
      </c>
      <c r="L143">
        <v>67200</v>
      </c>
      <c r="M143">
        <v>88700</v>
      </c>
      <c r="N143">
        <v>94076</v>
      </c>
      <c r="O143">
        <v>99452</v>
      </c>
      <c r="P143">
        <v>104828</v>
      </c>
      <c r="Q143">
        <v>110204</v>
      </c>
      <c r="R143">
        <v>115580</v>
      </c>
      <c r="S143">
        <v>120956</v>
      </c>
      <c r="T143">
        <v>126332</v>
      </c>
      <c r="V143" s="119">
        <v>44400</v>
      </c>
      <c r="W143" s="120">
        <v>58650</v>
      </c>
      <c r="X143" s="120">
        <v>62202</v>
      </c>
      <c r="Y143" s="120">
        <v>65754</v>
      </c>
      <c r="Z143" s="120">
        <v>69306</v>
      </c>
      <c r="AA143" s="120">
        <v>72858</v>
      </c>
      <c r="AB143" s="120">
        <v>76410</v>
      </c>
      <c r="AC143" s="120">
        <v>79962</v>
      </c>
      <c r="AD143" s="121">
        <v>83514</v>
      </c>
      <c r="AE143" s="119">
        <v>71050</v>
      </c>
      <c r="AF143" s="120">
        <v>93800</v>
      </c>
      <c r="AG143" s="120">
        <v>99484</v>
      </c>
      <c r="AH143" s="120">
        <v>105168</v>
      </c>
      <c r="AI143" s="120">
        <v>110852</v>
      </c>
      <c r="AJ143" s="120">
        <v>116536</v>
      </c>
      <c r="AK143" s="120">
        <v>122220</v>
      </c>
      <c r="AL143" s="120">
        <v>127904</v>
      </c>
      <c r="AM143" s="121">
        <v>133588</v>
      </c>
      <c r="AO143" s="119">
        <v>46550</v>
      </c>
      <c r="AP143" s="120">
        <v>61450</v>
      </c>
      <c r="AQ143" s="120">
        <v>65174</v>
      </c>
      <c r="AR143" s="120">
        <v>68898</v>
      </c>
      <c r="AS143" s="120">
        <v>72622</v>
      </c>
      <c r="AT143" s="120">
        <v>76346</v>
      </c>
      <c r="AU143" s="120">
        <v>80070</v>
      </c>
      <c r="AV143" s="120">
        <v>83794</v>
      </c>
      <c r="AW143" s="121">
        <v>87518</v>
      </c>
      <c r="AX143" s="119">
        <v>74500</v>
      </c>
      <c r="AY143" s="120">
        <v>98350</v>
      </c>
      <c r="AZ143" s="120">
        <v>104310</v>
      </c>
      <c r="BA143" s="120">
        <v>110270</v>
      </c>
      <c r="BB143" s="120">
        <v>116230</v>
      </c>
      <c r="BC143" s="120">
        <v>122190</v>
      </c>
      <c r="BD143" s="120">
        <v>128150</v>
      </c>
      <c r="BE143" s="120">
        <v>134110</v>
      </c>
      <c r="BF143" s="121">
        <v>140070</v>
      </c>
      <c r="BH143" s="119">
        <v>46550</v>
      </c>
      <c r="BI143" s="120">
        <v>61450</v>
      </c>
      <c r="BJ143" s="120">
        <v>65174</v>
      </c>
      <c r="BK143" s="120">
        <v>68898</v>
      </c>
      <c r="BL143" s="120">
        <v>72622</v>
      </c>
      <c r="BM143" s="120">
        <v>76346</v>
      </c>
      <c r="BN143" s="120">
        <v>80070</v>
      </c>
      <c r="BO143" s="120">
        <v>83794</v>
      </c>
      <c r="BP143" s="121">
        <v>87518</v>
      </c>
      <c r="BQ143" s="119">
        <v>74500</v>
      </c>
      <c r="BR143" s="120">
        <v>98350</v>
      </c>
      <c r="BS143" s="120">
        <v>104310</v>
      </c>
      <c r="BT143" s="120">
        <v>110270</v>
      </c>
      <c r="BU143" s="120">
        <v>116230</v>
      </c>
      <c r="BV143" s="120">
        <v>122190</v>
      </c>
      <c r="BW143" s="120">
        <v>128150</v>
      </c>
      <c r="BX143" s="120">
        <v>134110</v>
      </c>
      <c r="BY143" s="121">
        <v>140070</v>
      </c>
    </row>
    <row r="144" spans="1:77" x14ac:dyDescent="0.25">
      <c r="A144" s="85" t="s">
        <v>318</v>
      </c>
      <c r="C144">
        <v>37700</v>
      </c>
      <c r="D144">
        <v>49800</v>
      </c>
      <c r="E144">
        <v>52816</v>
      </c>
      <c r="F144">
        <v>55832</v>
      </c>
      <c r="G144">
        <v>58848</v>
      </c>
      <c r="H144">
        <v>61864</v>
      </c>
      <c r="I144">
        <v>64880</v>
      </c>
      <c r="J144">
        <v>67896</v>
      </c>
      <c r="K144">
        <v>70912</v>
      </c>
      <c r="L144">
        <v>60300</v>
      </c>
      <c r="M144">
        <v>79600</v>
      </c>
      <c r="N144">
        <v>84424</v>
      </c>
      <c r="O144">
        <v>89248</v>
      </c>
      <c r="P144">
        <v>94072</v>
      </c>
      <c r="Q144">
        <v>98896</v>
      </c>
      <c r="R144">
        <v>103720</v>
      </c>
      <c r="S144">
        <v>108544</v>
      </c>
      <c r="T144">
        <v>113368</v>
      </c>
      <c r="V144" s="119">
        <v>41450</v>
      </c>
      <c r="W144" s="120">
        <v>54750</v>
      </c>
      <c r="X144" s="120">
        <v>58066</v>
      </c>
      <c r="Y144" s="120">
        <v>61382</v>
      </c>
      <c r="Z144" s="120">
        <v>64698</v>
      </c>
      <c r="AA144" s="120">
        <v>68014</v>
      </c>
      <c r="AB144" s="120">
        <v>71330</v>
      </c>
      <c r="AC144" s="120">
        <v>74646</v>
      </c>
      <c r="AD144" s="121">
        <v>77962</v>
      </c>
      <c r="AE144" s="119">
        <v>66300</v>
      </c>
      <c r="AF144" s="120">
        <v>87550</v>
      </c>
      <c r="AG144" s="120">
        <v>92854</v>
      </c>
      <c r="AH144" s="120">
        <v>98158</v>
      </c>
      <c r="AI144" s="120">
        <v>103462</v>
      </c>
      <c r="AJ144" s="120">
        <v>108766</v>
      </c>
      <c r="AK144" s="120">
        <v>114070</v>
      </c>
      <c r="AL144" s="120">
        <v>119374</v>
      </c>
      <c r="AM144" s="121">
        <v>124678</v>
      </c>
      <c r="AO144" s="119">
        <v>45250</v>
      </c>
      <c r="AP144" s="120">
        <v>59750</v>
      </c>
      <c r="AQ144" s="120">
        <v>63370</v>
      </c>
      <c r="AR144" s="120">
        <v>66990</v>
      </c>
      <c r="AS144" s="120">
        <v>70610</v>
      </c>
      <c r="AT144" s="120">
        <v>74230</v>
      </c>
      <c r="AU144" s="120">
        <v>77850</v>
      </c>
      <c r="AV144" s="120">
        <v>81470</v>
      </c>
      <c r="AW144" s="121">
        <v>85090</v>
      </c>
      <c r="AX144" s="119">
        <v>72400</v>
      </c>
      <c r="AY144" s="120">
        <v>95600</v>
      </c>
      <c r="AZ144" s="120">
        <v>101392</v>
      </c>
      <c r="BA144" s="120">
        <v>107184</v>
      </c>
      <c r="BB144" s="120">
        <v>112976</v>
      </c>
      <c r="BC144" s="120">
        <v>118768</v>
      </c>
      <c r="BD144" s="120">
        <v>124560</v>
      </c>
      <c r="BE144" s="120">
        <v>130352</v>
      </c>
      <c r="BF144" s="121">
        <v>136144</v>
      </c>
      <c r="BH144" s="119">
        <v>45250</v>
      </c>
      <c r="BI144" s="120">
        <v>59750</v>
      </c>
      <c r="BJ144" s="120">
        <v>63370</v>
      </c>
      <c r="BK144" s="120">
        <v>66990</v>
      </c>
      <c r="BL144" s="120">
        <v>70610</v>
      </c>
      <c r="BM144" s="120">
        <v>74230</v>
      </c>
      <c r="BN144" s="120">
        <v>77850</v>
      </c>
      <c r="BO144" s="120">
        <v>81470</v>
      </c>
      <c r="BP144" s="121">
        <v>85090</v>
      </c>
      <c r="BQ144" s="119">
        <v>72400</v>
      </c>
      <c r="BR144" s="120">
        <v>95600</v>
      </c>
      <c r="BS144" s="120">
        <v>101392</v>
      </c>
      <c r="BT144" s="120">
        <v>107184</v>
      </c>
      <c r="BU144" s="120">
        <v>112976</v>
      </c>
      <c r="BV144" s="120">
        <v>118768</v>
      </c>
      <c r="BW144" s="120">
        <v>124560</v>
      </c>
      <c r="BX144" s="120">
        <v>130352</v>
      </c>
      <c r="BY144" s="121">
        <v>136144</v>
      </c>
    </row>
    <row r="145" spans="1:77" x14ac:dyDescent="0.25">
      <c r="A145" s="85" t="s">
        <v>319</v>
      </c>
      <c r="C145">
        <v>42150</v>
      </c>
      <c r="D145">
        <v>55650</v>
      </c>
      <c r="E145">
        <v>59022</v>
      </c>
      <c r="F145">
        <v>62394</v>
      </c>
      <c r="G145">
        <v>65766</v>
      </c>
      <c r="H145">
        <v>69138</v>
      </c>
      <c r="I145">
        <v>72510</v>
      </c>
      <c r="J145">
        <v>75882</v>
      </c>
      <c r="K145">
        <v>79254</v>
      </c>
      <c r="L145">
        <v>67450</v>
      </c>
      <c r="M145">
        <v>89050</v>
      </c>
      <c r="N145">
        <v>94446</v>
      </c>
      <c r="O145">
        <v>99842</v>
      </c>
      <c r="P145">
        <v>105238</v>
      </c>
      <c r="Q145">
        <v>110634</v>
      </c>
      <c r="R145">
        <v>116030</v>
      </c>
      <c r="S145">
        <v>121426</v>
      </c>
      <c r="T145">
        <v>126822</v>
      </c>
      <c r="V145" s="119">
        <v>43650</v>
      </c>
      <c r="W145" s="120">
        <v>57650</v>
      </c>
      <c r="X145" s="120">
        <v>61142</v>
      </c>
      <c r="Y145" s="120">
        <v>64634</v>
      </c>
      <c r="Z145" s="120">
        <v>68126</v>
      </c>
      <c r="AA145" s="120">
        <v>71618</v>
      </c>
      <c r="AB145" s="120">
        <v>75110</v>
      </c>
      <c r="AC145" s="120">
        <v>78602</v>
      </c>
      <c r="AD145" s="121">
        <v>82094</v>
      </c>
      <c r="AE145" s="119">
        <v>69850</v>
      </c>
      <c r="AF145" s="120">
        <v>92250</v>
      </c>
      <c r="AG145" s="120">
        <v>97838</v>
      </c>
      <c r="AH145" s="120">
        <v>103426</v>
      </c>
      <c r="AI145" s="120">
        <v>109014</v>
      </c>
      <c r="AJ145" s="120">
        <v>114602</v>
      </c>
      <c r="AK145" s="120">
        <v>120190</v>
      </c>
      <c r="AL145" s="120">
        <v>125778</v>
      </c>
      <c r="AM145" s="121">
        <v>131366</v>
      </c>
      <c r="AO145" s="119">
        <v>46800</v>
      </c>
      <c r="AP145" s="120">
        <v>61800</v>
      </c>
      <c r="AQ145" s="120">
        <v>65544</v>
      </c>
      <c r="AR145" s="120">
        <v>69288</v>
      </c>
      <c r="AS145" s="120">
        <v>73032</v>
      </c>
      <c r="AT145" s="120">
        <v>76776</v>
      </c>
      <c r="AU145" s="120">
        <v>80520</v>
      </c>
      <c r="AV145" s="120">
        <v>84264</v>
      </c>
      <c r="AW145" s="121">
        <v>88008</v>
      </c>
      <c r="AX145" s="119">
        <v>74900</v>
      </c>
      <c r="AY145" s="120">
        <v>98900</v>
      </c>
      <c r="AZ145" s="120">
        <v>104892</v>
      </c>
      <c r="BA145" s="120">
        <v>110884</v>
      </c>
      <c r="BB145" s="120">
        <v>116876</v>
      </c>
      <c r="BC145" s="120">
        <v>122868</v>
      </c>
      <c r="BD145" s="120">
        <v>128860</v>
      </c>
      <c r="BE145" s="120">
        <v>134852</v>
      </c>
      <c r="BF145" s="121">
        <v>140844</v>
      </c>
      <c r="BH145" s="119">
        <v>51350</v>
      </c>
      <c r="BI145" s="120">
        <v>67800</v>
      </c>
      <c r="BJ145" s="120">
        <v>71908</v>
      </c>
      <c r="BK145" s="120">
        <v>76016</v>
      </c>
      <c r="BL145" s="120">
        <v>80124</v>
      </c>
      <c r="BM145" s="120">
        <v>84232</v>
      </c>
      <c r="BN145" s="120">
        <v>88340</v>
      </c>
      <c r="BO145" s="120">
        <v>92448</v>
      </c>
      <c r="BP145" s="121">
        <v>96556</v>
      </c>
      <c r="BQ145" s="119">
        <v>82150</v>
      </c>
      <c r="BR145" s="120">
        <v>108450</v>
      </c>
      <c r="BS145" s="120">
        <v>115022</v>
      </c>
      <c r="BT145" s="120">
        <v>121594</v>
      </c>
      <c r="BU145" s="120">
        <v>128166</v>
      </c>
      <c r="BV145" s="120">
        <v>134738</v>
      </c>
      <c r="BW145" s="120">
        <v>141310</v>
      </c>
      <c r="BX145" s="120">
        <v>147882</v>
      </c>
      <c r="BY145" s="121">
        <v>154454</v>
      </c>
    </row>
    <row r="146" spans="1:77" x14ac:dyDescent="0.25">
      <c r="A146" s="85" t="s">
        <v>320</v>
      </c>
      <c r="C146">
        <v>41200</v>
      </c>
      <c r="D146">
        <v>54400</v>
      </c>
      <c r="E146">
        <v>57696</v>
      </c>
      <c r="F146">
        <v>60992</v>
      </c>
      <c r="G146">
        <v>64288</v>
      </c>
      <c r="H146">
        <v>67584</v>
      </c>
      <c r="I146">
        <v>70880</v>
      </c>
      <c r="J146">
        <v>74176</v>
      </c>
      <c r="K146">
        <v>77472</v>
      </c>
      <c r="L146">
        <v>65900</v>
      </c>
      <c r="M146">
        <v>87000</v>
      </c>
      <c r="N146">
        <v>92272</v>
      </c>
      <c r="O146">
        <v>97544</v>
      </c>
      <c r="P146">
        <v>102816</v>
      </c>
      <c r="Q146">
        <v>108088</v>
      </c>
      <c r="R146">
        <v>113360</v>
      </c>
      <c r="S146">
        <v>118632</v>
      </c>
      <c r="T146">
        <v>123904</v>
      </c>
      <c r="V146" s="119">
        <v>44500</v>
      </c>
      <c r="W146" s="120">
        <v>58750</v>
      </c>
      <c r="X146" s="120">
        <v>62310</v>
      </c>
      <c r="Y146" s="120">
        <v>65870</v>
      </c>
      <c r="Z146" s="120">
        <v>69430</v>
      </c>
      <c r="AA146" s="120">
        <v>72990</v>
      </c>
      <c r="AB146" s="120">
        <v>76550</v>
      </c>
      <c r="AC146" s="120">
        <v>80110</v>
      </c>
      <c r="AD146" s="121">
        <v>83670</v>
      </c>
      <c r="AE146" s="119">
        <v>71200</v>
      </c>
      <c r="AF146" s="120">
        <v>94000</v>
      </c>
      <c r="AG146" s="120">
        <v>99696</v>
      </c>
      <c r="AH146" s="120">
        <v>105392</v>
      </c>
      <c r="AI146" s="120">
        <v>111088</v>
      </c>
      <c r="AJ146" s="120">
        <v>116784</v>
      </c>
      <c r="AK146" s="120">
        <v>122480</v>
      </c>
      <c r="AL146" s="120">
        <v>128176</v>
      </c>
      <c r="AM146" s="121">
        <v>133872</v>
      </c>
      <c r="AO146" s="119">
        <v>44500</v>
      </c>
      <c r="AP146" s="120">
        <v>58750</v>
      </c>
      <c r="AQ146" s="120">
        <v>62310</v>
      </c>
      <c r="AR146" s="120">
        <v>65870</v>
      </c>
      <c r="AS146" s="120">
        <v>69430</v>
      </c>
      <c r="AT146" s="120">
        <v>72990</v>
      </c>
      <c r="AU146" s="120">
        <v>76550</v>
      </c>
      <c r="AV146" s="120">
        <v>80110</v>
      </c>
      <c r="AW146" s="121">
        <v>83670</v>
      </c>
      <c r="AX146" s="119">
        <v>71200</v>
      </c>
      <c r="AY146" s="120">
        <v>94000</v>
      </c>
      <c r="AZ146" s="120">
        <v>99696</v>
      </c>
      <c r="BA146" s="120">
        <v>105392</v>
      </c>
      <c r="BB146" s="120">
        <v>111088</v>
      </c>
      <c r="BC146" s="120">
        <v>116784</v>
      </c>
      <c r="BD146" s="120">
        <v>122480</v>
      </c>
      <c r="BE146" s="120">
        <v>128176</v>
      </c>
      <c r="BF146" s="121">
        <v>133872</v>
      </c>
      <c r="BH146" s="119">
        <v>44850</v>
      </c>
      <c r="BI146" s="120">
        <v>59250</v>
      </c>
      <c r="BJ146" s="120">
        <v>62838</v>
      </c>
      <c r="BK146" s="120">
        <v>66426</v>
      </c>
      <c r="BL146" s="120">
        <v>70014</v>
      </c>
      <c r="BM146" s="120">
        <v>73602</v>
      </c>
      <c r="BN146" s="120">
        <v>77190</v>
      </c>
      <c r="BO146" s="120">
        <v>80778</v>
      </c>
      <c r="BP146" s="121">
        <v>84366</v>
      </c>
      <c r="BQ146" s="119">
        <v>71750</v>
      </c>
      <c r="BR146" s="120">
        <v>94750</v>
      </c>
      <c r="BS146" s="120">
        <v>100490</v>
      </c>
      <c r="BT146" s="120">
        <v>106230</v>
      </c>
      <c r="BU146" s="120">
        <v>111970</v>
      </c>
      <c r="BV146" s="120">
        <v>117710</v>
      </c>
      <c r="BW146" s="120">
        <v>123450</v>
      </c>
      <c r="BX146" s="120">
        <v>129190</v>
      </c>
      <c r="BY146" s="121">
        <v>134930</v>
      </c>
    </row>
    <row r="147" spans="1:77" x14ac:dyDescent="0.25">
      <c r="A147" s="85" t="s">
        <v>321</v>
      </c>
      <c r="C147">
        <v>44650</v>
      </c>
      <c r="D147">
        <v>58950</v>
      </c>
      <c r="E147">
        <v>62522</v>
      </c>
      <c r="F147">
        <v>66094</v>
      </c>
      <c r="G147">
        <v>69666</v>
      </c>
      <c r="H147">
        <v>73238</v>
      </c>
      <c r="I147">
        <v>76810</v>
      </c>
      <c r="J147">
        <v>80382</v>
      </c>
      <c r="K147">
        <v>83954</v>
      </c>
      <c r="L147">
        <v>71450</v>
      </c>
      <c r="M147">
        <v>94300</v>
      </c>
      <c r="N147">
        <v>100016</v>
      </c>
      <c r="O147">
        <v>105732</v>
      </c>
      <c r="P147">
        <v>111448</v>
      </c>
      <c r="Q147">
        <v>117164</v>
      </c>
      <c r="R147">
        <v>122880</v>
      </c>
      <c r="S147">
        <v>128596</v>
      </c>
      <c r="T147">
        <v>134312</v>
      </c>
      <c r="V147" s="119">
        <v>44650</v>
      </c>
      <c r="W147" s="120">
        <v>58950</v>
      </c>
      <c r="X147" s="120">
        <v>62522</v>
      </c>
      <c r="Y147" s="120">
        <v>66094</v>
      </c>
      <c r="Z147" s="120">
        <v>69666</v>
      </c>
      <c r="AA147" s="120">
        <v>73238</v>
      </c>
      <c r="AB147" s="120">
        <v>76810</v>
      </c>
      <c r="AC147" s="120">
        <v>80382</v>
      </c>
      <c r="AD147" s="121">
        <v>83954</v>
      </c>
      <c r="AE147" s="119">
        <v>71450</v>
      </c>
      <c r="AF147" s="120">
        <v>94350</v>
      </c>
      <c r="AG147" s="120">
        <v>100066</v>
      </c>
      <c r="AH147" s="120">
        <v>105782</v>
      </c>
      <c r="AI147" s="120">
        <v>111498</v>
      </c>
      <c r="AJ147" s="120">
        <v>117214</v>
      </c>
      <c r="AK147" s="120">
        <v>122930</v>
      </c>
      <c r="AL147" s="120">
        <v>128646</v>
      </c>
      <c r="AM147" s="121">
        <v>134362</v>
      </c>
      <c r="AO147" s="119">
        <v>46250</v>
      </c>
      <c r="AP147" s="120">
        <v>61050</v>
      </c>
      <c r="AQ147" s="120">
        <v>64750</v>
      </c>
      <c r="AR147" s="120">
        <v>68450</v>
      </c>
      <c r="AS147" s="120">
        <v>72150</v>
      </c>
      <c r="AT147" s="120">
        <v>75850</v>
      </c>
      <c r="AU147" s="120">
        <v>79550</v>
      </c>
      <c r="AV147" s="120">
        <v>83250</v>
      </c>
      <c r="AW147" s="121">
        <v>86950</v>
      </c>
      <c r="AX147" s="119">
        <v>74000</v>
      </c>
      <c r="AY147" s="120">
        <v>97700</v>
      </c>
      <c r="AZ147" s="120">
        <v>103620</v>
      </c>
      <c r="BA147" s="120">
        <v>109540</v>
      </c>
      <c r="BB147" s="120">
        <v>115460</v>
      </c>
      <c r="BC147" s="120">
        <v>121380</v>
      </c>
      <c r="BD147" s="120">
        <v>127300</v>
      </c>
      <c r="BE147" s="120">
        <v>133220</v>
      </c>
      <c r="BF147" s="121">
        <v>139140</v>
      </c>
      <c r="BH147" s="119">
        <v>46250</v>
      </c>
      <c r="BI147" s="120">
        <v>61050</v>
      </c>
      <c r="BJ147" s="120">
        <v>64750</v>
      </c>
      <c r="BK147" s="120">
        <v>68450</v>
      </c>
      <c r="BL147" s="120">
        <v>72150</v>
      </c>
      <c r="BM147" s="120">
        <v>75850</v>
      </c>
      <c r="BN147" s="120">
        <v>79550</v>
      </c>
      <c r="BO147" s="120">
        <v>83250</v>
      </c>
      <c r="BP147" s="121">
        <v>86950</v>
      </c>
      <c r="BQ147" s="119">
        <v>74000</v>
      </c>
      <c r="BR147" s="120">
        <v>97700</v>
      </c>
      <c r="BS147" s="120">
        <v>103620</v>
      </c>
      <c r="BT147" s="120">
        <v>109540</v>
      </c>
      <c r="BU147" s="120">
        <v>115460</v>
      </c>
      <c r="BV147" s="120">
        <v>121380</v>
      </c>
      <c r="BW147" s="120">
        <v>127300</v>
      </c>
      <c r="BX147" s="120">
        <v>133220</v>
      </c>
      <c r="BY147" s="121">
        <v>139140</v>
      </c>
    </row>
    <row r="148" spans="1:77" x14ac:dyDescent="0.25">
      <c r="A148" s="85" t="s">
        <v>322</v>
      </c>
      <c r="C148">
        <v>41550</v>
      </c>
      <c r="D148">
        <v>54850</v>
      </c>
      <c r="E148">
        <v>58174</v>
      </c>
      <c r="F148">
        <v>61498</v>
      </c>
      <c r="G148">
        <v>64822</v>
      </c>
      <c r="H148">
        <v>68146</v>
      </c>
      <c r="I148">
        <v>71470</v>
      </c>
      <c r="J148">
        <v>74794</v>
      </c>
      <c r="K148">
        <v>78118</v>
      </c>
      <c r="L148">
        <v>66500</v>
      </c>
      <c r="M148">
        <v>87800</v>
      </c>
      <c r="N148">
        <v>93120</v>
      </c>
      <c r="O148">
        <v>98440</v>
      </c>
      <c r="P148">
        <v>103760</v>
      </c>
      <c r="Q148">
        <v>109080</v>
      </c>
      <c r="R148">
        <v>114400</v>
      </c>
      <c r="S148">
        <v>119720</v>
      </c>
      <c r="T148">
        <v>125040</v>
      </c>
      <c r="V148" s="119">
        <v>43150</v>
      </c>
      <c r="W148" s="120">
        <v>57000</v>
      </c>
      <c r="X148" s="120">
        <v>60452</v>
      </c>
      <c r="Y148" s="120">
        <v>63904</v>
      </c>
      <c r="Z148" s="120">
        <v>67356</v>
      </c>
      <c r="AA148" s="120">
        <v>70808</v>
      </c>
      <c r="AB148" s="120">
        <v>74260</v>
      </c>
      <c r="AC148" s="120">
        <v>77712</v>
      </c>
      <c r="AD148" s="121">
        <v>81164</v>
      </c>
      <c r="AE148" s="119">
        <v>69050</v>
      </c>
      <c r="AF148" s="120">
        <v>91150</v>
      </c>
      <c r="AG148" s="120">
        <v>96674</v>
      </c>
      <c r="AH148" s="120">
        <v>102198</v>
      </c>
      <c r="AI148" s="120">
        <v>107722</v>
      </c>
      <c r="AJ148" s="120">
        <v>113246</v>
      </c>
      <c r="AK148" s="120">
        <v>118770</v>
      </c>
      <c r="AL148" s="120">
        <v>124294</v>
      </c>
      <c r="AM148" s="121">
        <v>129818</v>
      </c>
      <c r="AO148" s="119">
        <v>44550</v>
      </c>
      <c r="AP148" s="120">
        <v>58850</v>
      </c>
      <c r="AQ148" s="120">
        <v>62414</v>
      </c>
      <c r="AR148" s="120">
        <v>65978</v>
      </c>
      <c r="AS148" s="120">
        <v>69542</v>
      </c>
      <c r="AT148" s="120">
        <v>73106</v>
      </c>
      <c r="AU148" s="120">
        <v>76670</v>
      </c>
      <c r="AV148" s="120">
        <v>80234</v>
      </c>
      <c r="AW148" s="121">
        <v>83798</v>
      </c>
      <c r="AX148" s="119">
        <v>71300</v>
      </c>
      <c r="AY148" s="120">
        <v>94150</v>
      </c>
      <c r="AZ148" s="120">
        <v>99854</v>
      </c>
      <c r="BA148" s="120">
        <v>105558</v>
      </c>
      <c r="BB148" s="120">
        <v>111262</v>
      </c>
      <c r="BC148" s="120">
        <v>116966</v>
      </c>
      <c r="BD148" s="120">
        <v>122670</v>
      </c>
      <c r="BE148" s="120">
        <v>128374</v>
      </c>
      <c r="BF148" s="121">
        <v>134078</v>
      </c>
      <c r="BH148" s="119">
        <v>45950</v>
      </c>
      <c r="BI148" s="120">
        <v>60700</v>
      </c>
      <c r="BJ148" s="120">
        <v>64376</v>
      </c>
      <c r="BK148" s="120">
        <v>68052</v>
      </c>
      <c r="BL148" s="120">
        <v>71728</v>
      </c>
      <c r="BM148" s="120">
        <v>75404</v>
      </c>
      <c r="BN148" s="120">
        <v>79080</v>
      </c>
      <c r="BO148" s="120">
        <v>82756</v>
      </c>
      <c r="BP148" s="121">
        <v>86432</v>
      </c>
      <c r="BQ148" s="119">
        <v>73500</v>
      </c>
      <c r="BR148" s="120">
        <v>97050</v>
      </c>
      <c r="BS148" s="120">
        <v>102930</v>
      </c>
      <c r="BT148" s="120">
        <v>108810</v>
      </c>
      <c r="BU148" s="120">
        <v>114690</v>
      </c>
      <c r="BV148" s="120">
        <v>120570</v>
      </c>
      <c r="BW148" s="120">
        <v>126450</v>
      </c>
      <c r="BX148" s="120">
        <v>132330</v>
      </c>
      <c r="BY148" s="121">
        <v>138210</v>
      </c>
    </row>
    <row r="149" spans="1:77" x14ac:dyDescent="0.25">
      <c r="A149" s="85" t="s">
        <v>323</v>
      </c>
      <c r="C149">
        <v>50250</v>
      </c>
      <c r="D149">
        <v>66350</v>
      </c>
      <c r="E149">
        <v>70370</v>
      </c>
      <c r="F149">
        <v>74390</v>
      </c>
      <c r="G149">
        <v>78410</v>
      </c>
      <c r="H149">
        <v>82430</v>
      </c>
      <c r="I149">
        <v>86450</v>
      </c>
      <c r="J149">
        <v>90470</v>
      </c>
      <c r="K149">
        <v>94490</v>
      </c>
      <c r="L149">
        <v>80400</v>
      </c>
      <c r="M149">
        <v>106150</v>
      </c>
      <c r="N149">
        <v>112582</v>
      </c>
      <c r="O149">
        <v>119014</v>
      </c>
      <c r="P149">
        <v>125446</v>
      </c>
      <c r="Q149">
        <v>131878</v>
      </c>
      <c r="R149">
        <v>138310</v>
      </c>
      <c r="S149">
        <v>144742</v>
      </c>
      <c r="T149">
        <v>151174</v>
      </c>
      <c r="V149" s="119">
        <v>51600</v>
      </c>
      <c r="W149" s="120">
        <v>68150</v>
      </c>
      <c r="X149" s="120">
        <v>72278</v>
      </c>
      <c r="Y149" s="120">
        <v>76406</v>
      </c>
      <c r="Z149" s="120">
        <v>80534</v>
      </c>
      <c r="AA149" s="120">
        <v>84662</v>
      </c>
      <c r="AB149" s="120">
        <v>88790</v>
      </c>
      <c r="AC149" s="120">
        <v>92918</v>
      </c>
      <c r="AD149" s="121">
        <v>97046</v>
      </c>
      <c r="AE149" s="119">
        <v>82550</v>
      </c>
      <c r="AF149" s="120">
        <v>109000</v>
      </c>
      <c r="AG149" s="120">
        <v>115604</v>
      </c>
      <c r="AH149" s="120">
        <v>122208</v>
      </c>
      <c r="AI149" s="120">
        <v>128812</v>
      </c>
      <c r="AJ149" s="120">
        <v>135416</v>
      </c>
      <c r="AK149" s="120">
        <v>142020</v>
      </c>
      <c r="AL149" s="120">
        <v>148624</v>
      </c>
      <c r="AM149" s="121">
        <v>155228</v>
      </c>
      <c r="AO149" s="119">
        <v>55700</v>
      </c>
      <c r="AP149" s="120">
        <v>73550</v>
      </c>
      <c r="AQ149" s="120">
        <v>78006</v>
      </c>
      <c r="AR149" s="120">
        <v>82462</v>
      </c>
      <c r="AS149" s="120">
        <v>86918</v>
      </c>
      <c r="AT149" s="120">
        <v>91374</v>
      </c>
      <c r="AU149" s="120">
        <v>95830</v>
      </c>
      <c r="AV149" s="120">
        <v>100286</v>
      </c>
      <c r="AW149" s="121">
        <v>104742</v>
      </c>
      <c r="AX149" s="119">
        <v>89100</v>
      </c>
      <c r="AY149" s="120">
        <v>117650</v>
      </c>
      <c r="AZ149" s="120">
        <v>124778</v>
      </c>
      <c r="BA149" s="120">
        <v>131906</v>
      </c>
      <c r="BB149" s="120">
        <v>139034</v>
      </c>
      <c r="BC149" s="120">
        <v>146162</v>
      </c>
      <c r="BD149" s="120">
        <v>153290</v>
      </c>
      <c r="BE149" s="120">
        <v>160418</v>
      </c>
      <c r="BF149" s="121">
        <v>167546</v>
      </c>
      <c r="BH149" s="119">
        <v>56750</v>
      </c>
      <c r="BI149" s="120">
        <v>74950</v>
      </c>
      <c r="BJ149" s="120">
        <v>79490</v>
      </c>
      <c r="BK149" s="120">
        <v>84030</v>
      </c>
      <c r="BL149" s="120">
        <v>88570</v>
      </c>
      <c r="BM149" s="120">
        <v>93110</v>
      </c>
      <c r="BN149" s="120">
        <v>97650</v>
      </c>
      <c r="BO149" s="120">
        <v>102190</v>
      </c>
      <c r="BP149" s="121">
        <v>106730</v>
      </c>
      <c r="BQ149" s="119">
        <v>90800</v>
      </c>
      <c r="BR149" s="120">
        <v>119900</v>
      </c>
      <c r="BS149" s="120">
        <v>127164</v>
      </c>
      <c r="BT149" s="120">
        <v>134428</v>
      </c>
      <c r="BU149" s="120">
        <v>141692</v>
      </c>
      <c r="BV149" s="120">
        <v>148956</v>
      </c>
      <c r="BW149" s="120">
        <v>156220</v>
      </c>
      <c r="BX149" s="120">
        <v>163484</v>
      </c>
      <c r="BY149" s="121">
        <v>170748</v>
      </c>
    </row>
    <row r="150" spans="1:77" x14ac:dyDescent="0.25">
      <c r="A150" s="85" t="s">
        <v>324</v>
      </c>
      <c r="C150">
        <v>40300</v>
      </c>
      <c r="D150">
        <v>53200</v>
      </c>
      <c r="E150">
        <v>56424</v>
      </c>
      <c r="F150">
        <v>59648</v>
      </c>
      <c r="G150">
        <v>62872</v>
      </c>
      <c r="H150">
        <v>66096</v>
      </c>
      <c r="I150">
        <v>69320</v>
      </c>
      <c r="J150">
        <v>72544</v>
      </c>
      <c r="K150">
        <v>75768</v>
      </c>
      <c r="L150">
        <v>64500</v>
      </c>
      <c r="M150">
        <v>85150</v>
      </c>
      <c r="N150">
        <v>90310</v>
      </c>
      <c r="O150">
        <v>95470</v>
      </c>
      <c r="P150">
        <v>100630</v>
      </c>
      <c r="Q150">
        <v>105790</v>
      </c>
      <c r="R150">
        <v>110950</v>
      </c>
      <c r="S150">
        <v>116110</v>
      </c>
      <c r="T150">
        <v>121270</v>
      </c>
      <c r="V150" s="119">
        <v>41250</v>
      </c>
      <c r="W150" s="120">
        <v>54450</v>
      </c>
      <c r="X150" s="120">
        <v>57750</v>
      </c>
      <c r="Y150" s="120">
        <v>61050</v>
      </c>
      <c r="Z150" s="120">
        <v>64350</v>
      </c>
      <c r="AA150" s="120">
        <v>67650</v>
      </c>
      <c r="AB150" s="120">
        <v>70950</v>
      </c>
      <c r="AC150" s="120">
        <v>74250</v>
      </c>
      <c r="AD150" s="121">
        <v>77550</v>
      </c>
      <c r="AE150" s="119">
        <v>66000</v>
      </c>
      <c r="AF150" s="120">
        <v>87150</v>
      </c>
      <c r="AG150" s="120">
        <v>92430</v>
      </c>
      <c r="AH150" s="120">
        <v>97710</v>
      </c>
      <c r="AI150" s="120">
        <v>102990</v>
      </c>
      <c r="AJ150" s="120">
        <v>108270</v>
      </c>
      <c r="AK150" s="120">
        <v>113550</v>
      </c>
      <c r="AL150" s="120">
        <v>118830</v>
      </c>
      <c r="AM150" s="121">
        <v>124110</v>
      </c>
      <c r="AO150" s="119">
        <v>43300</v>
      </c>
      <c r="AP150" s="120">
        <v>57200</v>
      </c>
      <c r="AQ150" s="120">
        <v>60664</v>
      </c>
      <c r="AR150" s="120">
        <v>64128</v>
      </c>
      <c r="AS150" s="120">
        <v>67592</v>
      </c>
      <c r="AT150" s="120">
        <v>71056</v>
      </c>
      <c r="AU150" s="120">
        <v>74520</v>
      </c>
      <c r="AV150" s="120">
        <v>77984</v>
      </c>
      <c r="AW150" s="121">
        <v>81448</v>
      </c>
      <c r="AX150" s="119">
        <v>69300</v>
      </c>
      <c r="AY150" s="120">
        <v>91500</v>
      </c>
      <c r="AZ150" s="120">
        <v>97044</v>
      </c>
      <c r="BA150" s="120">
        <v>102588</v>
      </c>
      <c r="BB150" s="120">
        <v>108132</v>
      </c>
      <c r="BC150" s="120">
        <v>113676</v>
      </c>
      <c r="BD150" s="120">
        <v>119220</v>
      </c>
      <c r="BE150" s="120">
        <v>124764</v>
      </c>
      <c r="BF150" s="121">
        <v>130308</v>
      </c>
      <c r="BH150" s="119">
        <v>44850</v>
      </c>
      <c r="BI150" s="120">
        <v>59250</v>
      </c>
      <c r="BJ150" s="120">
        <v>62838</v>
      </c>
      <c r="BK150" s="120">
        <v>66426</v>
      </c>
      <c r="BL150" s="120">
        <v>70014</v>
      </c>
      <c r="BM150" s="120">
        <v>73602</v>
      </c>
      <c r="BN150" s="120">
        <v>77190</v>
      </c>
      <c r="BO150" s="120">
        <v>80778</v>
      </c>
      <c r="BP150" s="121">
        <v>84366</v>
      </c>
      <c r="BQ150" s="119">
        <v>71750</v>
      </c>
      <c r="BR150" s="120">
        <v>94750</v>
      </c>
      <c r="BS150" s="120">
        <v>100490</v>
      </c>
      <c r="BT150" s="120">
        <v>106230</v>
      </c>
      <c r="BU150" s="120">
        <v>111970</v>
      </c>
      <c r="BV150" s="120">
        <v>117710</v>
      </c>
      <c r="BW150" s="120">
        <v>123450</v>
      </c>
      <c r="BX150" s="120">
        <v>129190</v>
      </c>
      <c r="BY150" s="121">
        <v>134930</v>
      </c>
    </row>
    <row r="151" spans="1:77" x14ac:dyDescent="0.25">
      <c r="A151" s="85" t="s">
        <v>325</v>
      </c>
      <c r="C151">
        <v>40150</v>
      </c>
      <c r="D151">
        <v>53000</v>
      </c>
      <c r="E151">
        <v>56212</v>
      </c>
      <c r="F151">
        <v>59424</v>
      </c>
      <c r="G151">
        <v>62636</v>
      </c>
      <c r="H151">
        <v>65848</v>
      </c>
      <c r="I151">
        <v>69060</v>
      </c>
      <c r="J151">
        <v>72272</v>
      </c>
      <c r="K151">
        <v>75484</v>
      </c>
      <c r="L151">
        <v>64250</v>
      </c>
      <c r="M151">
        <v>84800</v>
      </c>
      <c r="N151">
        <v>89940</v>
      </c>
      <c r="O151">
        <v>95080</v>
      </c>
      <c r="P151">
        <v>100220</v>
      </c>
      <c r="Q151">
        <v>105360</v>
      </c>
      <c r="R151">
        <v>110500</v>
      </c>
      <c r="S151">
        <v>115640</v>
      </c>
      <c r="T151">
        <v>120780</v>
      </c>
      <c r="V151" s="119">
        <v>40700</v>
      </c>
      <c r="W151" s="120">
        <v>53750</v>
      </c>
      <c r="X151" s="120">
        <v>57006</v>
      </c>
      <c r="Y151" s="120">
        <v>60262</v>
      </c>
      <c r="Z151" s="120">
        <v>63518</v>
      </c>
      <c r="AA151" s="120">
        <v>66774</v>
      </c>
      <c r="AB151" s="120">
        <v>70030</v>
      </c>
      <c r="AC151" s="120">
        <v>73286</v>
      </c>
      <c r="AD151" s="121">
        <v>76542</v>
      </c>
      <c r="AE151" s="119">
        <v>65100</v>
      </c>
      <c r="AF151" s="120">
        <v>85950</v>
      </c>
      <c r="AG151" s="120">
        <v>91158</v>
      </c>
      <c r="AH151" s="120">
        <v>96366</v>
      </c>
      <c r="AI151" s="120">
        <v>101574</v>
      </c>
      <c r="AJ151" s="120">
        <v>106782</v>
      </c>
      <c r="AK151" s="120">
        <v>111990</v>
      </c>
      <c r="AL151" s="120">
        <v>117198</v>
      </c>
      <c r="AM151" s="121">
        <v>122406</v>
      </c>
      <c r="AO151" s="119">
        <v>43300</v>
      </c>
      <c r="AP151" s="120">
        <v>57200</v>
      </c>
      <c r="AQ151" s="120">
        <v>60664</v>
      </c>
      <c r="AR151" s="120">
        <v>64128</v>
      </c>
      <c r="AS151" s="120">
        <v>67592</v>
      </c>
      <c r="AT151" s="120">
        <v>71056</v>
      </c>
      <c r="AU151" s="120">
        <v>74520</v>
      </c>
      <c r="AV151" s="120">
        <v>77984</v>
      </c>
      <c r="AW151" s="121">
        <v>81448</v>
      </c>
      <c r="AX151" s="119">
        <v>69300</v>
      </c>
      <c r="AY151" s="120">
        <v>91500</v>
      </c>
      <c r="AZ151" s="120">
        <v>97044</v>
      </c>
      <c r="BA151" s="120">
        <v>102588</v>
      </c>
      <c r="BB151" s="120">
        <v>108132</v>
      </c>
      <c r="BC151" s="120">
        <v>113676</v>
      </c>
      <c r="BD151" s="120">
        <v>119220</v>
      </c>
      <c r="BE151" s="120">
        <v>124764</v>
      </c>
      <c r="BF151" s="121">
        <v>130308</v>
      </c>
      <c r="BH151" s="119">
        <v>44850</v>
      </c>
      <c r="BI151" s="120">
        <v>59250</v>
      </c>
      <c r="BJ151" s="120">
        <v>62838</v>
      </c>
      <c r="BK151" s="120">
        <v>66426</v>
      </c>
      <c r="BL151" s="120">
        <v>70014</v>
      </c>
      <c r="BM151" s="120">
        <v>73602</v>
      </c>
      <c r="BN151" s="120">
        <v>77190</v>
      </c>
      <c r="BO151" s="120">
        <v>80778</v>
      </c>
      <c r="BP151" s="121">
        <v>84366</v>
      </c>
      <c r="BQ151" s="119">
        <v>71750</v>
      </c>
      <c r="BR151" s="120">
        <v>94750</v>
      </c>
      <c r="BS151" s="120">
        <v>100490</v>
      </c>
      <c r="BT151" s="120">
        <v>106230</v>
      </c>
      <c r="BU151" s="120">
        <v>111970</v>
      </c>
      <c r="BV151" s="120">
        <v>117710</v>
      </c>
      <c r="BW151" s="120">
        <v>123450</v>
      </c>
      <c r="BX151" s="120">
        <v>129190</v>
      </c>
      <c r="BY151" s="121">
        <v>134930</v>
      </c>
    </row>
    <row r="152" spans="1:77" x14ac:dyDescent="0.25">
      <c r="A152" s="85" t="s">
        <v>326</v>
      </c>
      <c r="C152">
        <v>48350</v>
      </c>
      <c r="D152">
        <v>63850</v>
      </c>
      <c r="E152">
        <v>67718</v>
      </c>
      <c r="F152">
        <v>71586</v>
      </c>
      <c r="G152">
        <v>75454</v>
      </c>
      <c r="H152">
        <v>79322</v>
      </c>
      <c r="I152">
        <v>83190</v>
      </c>
      <c r="J152">
        <v>87058</v>
      </c>
      <c r="K152">
        <v>90926</v>
      </c>
      <c r="L152">
        <v>77350</v>
      </c>
      <c r="M152">
        <v>102100</v>
      </c>
      <c r="N152">
        <v>108288</v>
      </c>
      <c r="O152">
        <v>114476</v>
      </c>
      <c r="P152">
        <v>120664</v>
      </c>
      <c r="Q152">
        <v>126852</v>
      </c>
      <c r="R152">
        <v>133040</v>
      </c>
      <c r="S152">
        <v>139228</v>
      </c>
      <c r="T152">
        <v>145416</v>
      </c>
      <c r="V152" s="119">
        <v>53100</v>
      </c>
      <c r="W152" s="120">
        <v>70100</v>
      </c>
      <c r="X152" s="120">
        <v>74348</v>
      </c>
      <c r="Y152" s="120">
        <v>78596</v>
      </c>
      <c r="Z152" s="120">
        <v>82844</v>
      </c>
      <c r="AA152" s="120">
        <v>87092</v>
      </c>
      <c r="AB152" s="120">
        <v>91340</v>
      </c>
      <c r="AC152" s="120">
        <v>95588</v>
      </c>
      <c r="AD152" s="121">
        <v>99836</v>
      </c>
      <c r="AE152" s="119">
        <v>84950</v>
      </c>
      <c r="AF152" s="120">
        <v>112150</v>
      </c>
      <c r="AG152" s="120">
        <v>118946</v>
      </c>
      <c r="AH152" s="120">
        <v>125742</v>
      </c>
      <c r="AI152" s="120">
        <v>132538</v>
      </c>
      <c r="AJ152" s="120">
        <v>139334</v>
      </c>
      <c r="AK152" s="120">
        <v>146130</v>
      </c>
      <c r="AL152" s="120">
        <v>152926</v>
      </c>
      <c r="AM152" s="121">
        <v>159722</v>
      </c>
      <c r="AO152" s="119">
        <v>53100</v>
      </c>
      <c r="AP152" s="120">
        <v>70100</v>
      </c>
      <c r="AQ152" s="120">
        <v>74348</v>
      </c>
      <c r="AR152" s="120">
        <v>78596</v>
      </c>
      <c r="AS152" s="120">
        <v>82844</v>
      </c>
      <c r="AT152" s="120">
        <v>87092</v>
      </c>
      <c r="AU152" s="120">
        <v>91340</v>
      </c>
      <c r="AV152" s="120">
        <v>95588</v>
      </c>
      <c r="AW152" s="121">
        <v>99836</v>
      </c>
      <c r="AX152" s="119">
        <v>84950</v>
      </c>
      <c r="AY152" s="120">
        <v>112150</v>
      </c>
      <c r="AZ152" s="120">
        <v>118946</v>
      </c>
      <c r="BA152" s="120">
        <v>125742</v>
      </c>
      <c r="BB152" s="120">
        <v>132538</v>
      </c>
      <c r="BC152" s="120">
        <v>139334</v>
      </c>
      <c r="BD152" s="120">
        <v>146130</v>
      </c>
      <c r="BE152" s="120">
        <v>152926</v>
      </c>
      <c r="BF152" s="121">
        <v>159722</v>
      </c>
      <c r="BH152" s="119">
        <v>55450</v>
      </c>
      <c r="BI152" s="120">
        <v>73200</v>
      </c>
      <c r="BJ152" s="120">
        <v>77636</v>
      </c>
      <c r="BK152" s="120">
        <v>82072</v>
      </c>
      <c r="BL152" s="120">
        <v>86508</v>
      </c>
      <c r="BM152" s="120">
        <v>90944</v>
      </c>
      <c r="BN152" s="120">
        <v>95380</v>
      </c>
      <c r="BO152" s="120">
        <v>99816</v>
      </c>
      <c r="BP152" s="121">
        <v>104252</v>
      </c>
      <c r="BQ152" s="119">
        <v>88700</v>
      </c>
      <c r="BR152" s="120">
        <v>117100</v>
      </c>
      <c r="BS152" s="120">
        <v>124196</v>
      </c>
      <c r="BT152" s="120">
        <v>131292</v>
      </c>
      <c r="BU152" s="120">
        <v>138388</v>
      </c>
      <c r="BV152" s="120">
        <v>145484</v>
      </c>
      <c r="BW152" s="120">
        <v>152580</v>
      </c>
      <c r="BX152" s="120">
        <v>159676</v>
      </c>
      <c r="BY152" s="121">
        <v>166772</v>
      </c>
    </row>
    <row r="153" spans="1:77" x14ac:dyDescent="0.25">
      <c r="A153" s="85" t="s">
        <v>327</v>
      </c>
      <c r="C153">
        <v>40150</v>
      </c>
      <c r="D153">
        <v>53000</v>
      </c>
      <c r="E153">
        <v>56212</v>
      </c>
      <c r="F153">
        <v>59424</v>
      </c>
      <c r="G153">
        <v>62636</v>
      </c>
      <c r="H153">
        <v>65848</v>
      </c>
      <c r="I153">
        <v>69060</v>
      </c>
      <c r="J153">
        <v>72272</v>
      </c>
      <c r="K153">
        <v>75484</v>
      </c>
      <c r="L153">
        <v>64250</v>
      </c>
      <c r="M153">
        <v>84800</v>
      </c>
      <c r="N153">
        <v>89940</v>
      </c>
      <c r="O153">
        <v>95080</v>
      </c>
      <c r="P153">
        <v>100220</v>
      </c>
      <c r="Q153">
        <v>105360</v>
      </c>
      <c r="R153">
        <v>110500</v>
      </c>
      <c r="S153">
        <v>115640</v>
      </c>
      <c r="T153">
        <v>120780</v>
      </c>
      <c r="V153" s="119">
        <v>41650</v>
      </c>
      <c r="W153" s="120">
        <v>55000</v>
      </c>
      <c r="X153" s="120">
        <v>58332</v>
      </c>
      <c r="Y153" s="120">
        <v>61664</v>
      </c>
      <c r="Z153" s="120">
        <v>64996</v>
      </c>
      <c r="AA153" s="120">
        <v>68328</v>
      </c>
      <c r="AB153" s="120">
        <v>71660</v>
      </c>
      <c r="AC153" s="120">
        <v>74992</v>
      </c>
      <c r="AD153" s="121">
        <v>78324</v>
      </c>
      <c r="AE153" s="119">
        <v>66650</v>
      </c>
      <c r="AF153" s="120">
        <v>88000</v>
      </c>
      <c r="AG153" s="120">
        <v>93332</v>
      </c>
      <c r="AH153" s="120">
        <v>98664</v>
      </c>
      <c r="AI153" s="120">
        <v>103996</v>
      </c>
      <c r="AJ153" s="120">
        <v>109328</v>
      </c>
      <c r="AK153" s="120">
        <v>114660</v>
      </c>
      <c r="AL153" s="120">
        <v>119992</v>
      </c>
      <c r="AM153" s="121">
        <v>125324</v>
      </c>
      <c r="AO153" s="119">
        <v>43300</v>
      </c>
      <c r="AP153" s="120">
        <v>57200</v>
      </c>
      <c r="AQ153" s="120">
        <v>60664</v>
      </c>
      <c r="AR153" s="120">
        <v>64128</v>
      </c>
      <c r="AS153" s="120">
        <v>67592</v>
      </c>
      <c r="AT153" s="120">
        <v>71056</v>
      </c>
      <c r="AU153" s="120">
        <v>74520</v>
      </c>
      <c r="AV153" s="120">
        <v>77984</v>
      </c>
      <c r="AW153" s="121">
        <v>81448</v>
      </c>
      <c r="AX153" s="119">
        <v>69300</v>
      </c>
      <c r="AY153" s="120">
        <v>91500</v>
      </c>
      <c r="AZ153" s="120">
        <v>97044</v>
      </c>
      <c r="BA153" s="120">
        <v>102588</v>
      </c>
      <c r="BB153" s="120">
        <v>108132</v>
      </c>
      <c r="BC153" s="120">
        <v>113676</v>
      </c>
      <c r="BD153" s="120">
        <v>119220</v>
      </c>
      <c r="BE153" s="120">
        <v>124764</v>
      </c>
      <c r="BF153" s="121">
        <v>130308</v>
      </c>
      <c r="BH153" s="119">
        <v>45300</v>
      </c>
      <c r="BI153" s="120">
        <v>59800</v>
      </c>
      <c r="BJ153" s="120">
        <v>63424</v>
      </c>
      <c r="BK153" s="120">
        <v>67048</v>
      </c>
      <c r="BL153" s="120">
        <v>70672</v>
      </c>
      <c r="BM153" s="120">
        <v>74296</v>
      </c>
      <c r="BN153" s="120">
        <v>77920</v>
      </c>
      <c r="BO153" s="120">
        <v>81544</v>
      </c>
      <c r="BP153" s="121">
        <v>85168</v>
      </c>
      <c r="BQ153" s="119">
        <v>72500</v>
      </c>
      <c r="BR153" s="120">
        <v>95700</v>
      </c>
      <c r="BS153" s="120">
        <v>101500</v>
      </c>
      <c r="BT153" s="120">
        <v>107300</v>
      </c>
      <c r="BU153" s="120">
        <v>113100</v>
      </c>
      <c r="BV153" s="120">
        <v>118900</v>
      </c>
      <c r="BW153" s="120">
        <v>124700</v>
      </c>
      <c r="BX153" s="120">
        <v>130500</v>
      </c>
      <c r="BY153" s="121">
        <v>136300</v>
      </c>
    </row>
    <row r="154" spans="1:77" x14ac:dyDescent="0.25">
      <c r="A154" s="85" t="s">
        <v>328</v>
      </c>
      <c r="C154">
        <v>40150</v>
      </c>
      <c r="D154">
        <v>53000</v>
      </c>
      <c r="E154">
        <v>56212</v>
      </c>
      <c r="F154">
        <v>59424</v>
      </c>
      <c r="G154">
        <v>62636</v>
      </c>
      <c r="H154">
        <v>65848</v>
      </c>
      <c r="I154">
        <v>69060</v>
      </c>
      <c r="J154">
        <v>72272</v>
      </c>
      <c r="K154">
        <v>75484</v>
      </c>
      <c r="L154">
        <v>64250</v>
      </c>
      <c r="M154">
        <v>84800</v>
      </c>
      <c r="N154">
        <v>89940</v>
      </c>
      <c r="O154">
        <v>95080</v>
      </c>
      <c r="P154">
        <v>100220</v>
      </c>
      <c r="Q154">
        <v>105360</v>
      </c>
      <c r="R154">
        <v>110500</v>
      </c>
      <c r="S154">
        <v>115640</v>
      </c>
      <c r="T154">
        <v>120780</v>
      </c>
      <c r="V154" s="119">
        <v>43250</v>
      </c>
      <c r="W154" s="120">
        <v>57100</v>
      </c>
      <c r="X154" s="120">
        <v>60560</v>
      </c>
      <c r="Y154" s="120">
        <v>64020</v>
      </c>
      <c r="Z154" s="120">
        <v>67480</v>
      </c>
      <c r="AA154" s="120">
        <v>70940</v>
      </c>
      <c r="AB154" s="120">
        <v>74400</v>
      </c>
      <c r="AC154" s="120">
        <v>77860</v>
      </c>
      <c r="AD154" s="121">
        <v>81320</v>
      </c>
      <c r="AE154" s="119">
        <v>69200</v>
      </c>
      <c r="AF154" s="120">
        <v>91350</v>
      </c>
      <c r="AG154" s="120">
        <v>96886</v>
      </c>
      <c r="AH154" s="120">
        <v>102422</v>
      </c>
      <c r="AI154" s="120">
        <v>107958</v>
      </c>
      <c r="AJ154" s="120">
        <v>113494</v>
      </c>
      <c r="AK154" s="120">
        <v>119030</v>
      </c>
      <c r="AL154" s="120">
        <v>124566</v>
      </c>
      <c r="AM154" s="121">
        <v>130102</v>
      </c>
      <c r="AO154" s="119">
        <v>45900</v>
      </c>
      <c r="AP154" s="120">
        <v>60600</v>
      </c>
      <c r="AQ154" s="120">
        <v>64272</v>
      </c>
      <c r="AR154" s="120">
        <v>67944</v>
      </c>
      <c r="AS154" s="120">
        <v>71616</v>
      </c>
      <c r="AT154" s="120">
        <v>75288</v>
      </c>
      <c r="AU154" s="120">
        <v>78960</v>
      </c>
      <c r="AV154" s="120">
        <v>82632</v>
      </c>
      <c r="AW154" s="121">
        <v>86304</v>
      </c>
      <c r="AX154" s="119">
        <v>73450</v>
      </c>
      <c r="AY154" s="120">
        <v>97000</v>
      </c>
      <c r="AZ154" s="120">
        <v>102876</v>
      </c>
      <c r="BA154" s="120">
        <v>108752</v>
      </c>
      <c r="BB154" s="120">
        <v>114628</v>
      </c>
      <c r="BC154" s="120">
        <v>120504</v>
      </c>
      <c r="BD154" s="120">
        <v>126380</v>
      </c>
      <c r="BE154" s="120">
        <v>132256</v>
      </c>
      <c r="BF154" s="121">
        <v>138132</v>
      </c>
      <c r="BH154" s="119">
        <v>46600</v>
      </c>
      <c r="BI154" s="120">
        <v>61550</v>
      </c>
      <c r="BJ154" s="120">
        <v>65278</v>
      </c>
      <c r="BK154" s="120">
        <v>69006</v>
      </c>
      <c r="BL154" s="120">
        <v>72734</v>
      </c>
      <c r="BM154" s="120">
        <v>76462</v>
      </c>
      <c r="BN154" s="120">
        <v>80190</v>
      </c>
      <c r="BO154" s="120">
        <v>83918</v>
      </c>
      <c r="BP154" s="121">
        <v>87646</v>
      </c>
      <c r="BQ154" s="119">
        <v>74550</v>
      </c>
      <c r="BR154" s="120">
        <v>98450</v>
      </c>
      <c r="BS154" s="120">
        <v>104414</v>
      </c>
      <c r="BT154" s="120">
        <v>110378</v>
      </c>
      <c r="BU154" s="120">
        <v>116342</v>
      </c>
      <c r="BV154" s="120">
        <v>122306</v>
      </c>
      <c r="BW154" s="120">
        <v>128270</v>
      </c>
      <c r="BX154" s="120">
        <v>134234</v>
      </c>
      <c r="BY154" s="121">
        <v>140198</v>
      </c>
    </row>
    <row r="155" spans="1:77" x14ac:dyDescent="0.25">
      <c r="A155" s="85" t="s">
        <v>329</v>
      </c>
      <c r="C155">
        <v>40150</v>
      </c>
      <c r="D155">
        <v>53000</v>
      </c>
      <c r="E155">
        <v>56212</v>
      </c>
      <c r="F155">
        <v>59424</v>
      </c>
      <c r="G155">
        <v>62636</v>
      </c>
      <c r="H155">
        <v>65848</v>
      </c>
      <c r="I155">
        <v>69060</v>
      </c>
      <c r="J155">
        <v>72272</v>
      </c>
      <c r="K155">
        <v>75484</v>
      </c>
      <c r="L155">
        <v>64250</v>
      </c>
      <c r="M155">
        <v>84800</v>
      </c>
      <c r="N155">
        <v>89940</v>
      </c>
      <c r="O155">
        <v>95080</v>
      </c>
      <c r="P155">
        <v>100220</v>
      </c>
      <c r="Q155">
        <v>105360</v>
      </c>
      <c r="R155">
        <v>110500</v>
      </c>
      <c r="S155">
        <v>115640</v>
      </c>
      <c r="T155">
        <v>120780</v>
      </c>
      <c r="V155" s="119">
        <v>40700</v>
      </c>
      <c r="W155" s="120">
        <v>53750</v>
      </c>
      <c r="X155" s="120">
        <v>57006</v>
      </c>
      <c r="Y155" s="120">
        <v>60262</v>
      </c>
      <c r="Z155" s="120">
        <v>63518</v>
      </c>
      <c r="AA155" s="120">
        <v>66774</v>
      </c>
      <c r="AB155" s="120">
        <v>70030</v>
      </c>
      <c r="AC155" s="120">
        <v>73286</v>
      </c>
      <c r="AD155" s="121">
        <v>76542</v>
      </c>
      <c r="AE155" s="119">
        <v>65100</v>
      </c>
      <c r="AF155" s="120">
        <v>85950</v>
      </c>
      <c r="AG155" s="120">
        <v>91158</v>
      </c>
      <c r="AH155" s="120">
        <v>96366</v>
      </c>
      <c r="AI155" s="120">
        <v>101574</v>
      </c>
      <c r="AJ155" s="120">
        <v>106782</v>
      </c>
      <c r="AK155" s="120">
        <v>111990</v>
      </c>
      <c r="AL155" s="120">
        <v>117198</v>
      </c>
      <c r="AM155" s="121">
        <v>122406</v>
      </c>
      <c r="AO155" s="119">
        <v>43300</v>
      </c>
      <c r="AP155" s="120">
        <v>57200</v>
      </c>
      <c r="AQ155" s="120">
        <v>60664</v>
      </c>
      <c r="AR155" s="120">
        <v>64128</v>
      </c>
      <c r="AS155" s="120">
        <v>67592</v>
      </c>
      <c r="AT155" s="120">
        <v>71056</v>
      </c>
      <c r="AU155" s="120">
        <v>74520</v>
      </c>
      <c r="AV155" s="120">
        <v>77984</v>
      </c>
      <c r="AW155" s="121">
        <v>81448</v>
      </c>
      <c r="AX155" s="119">
        <v>69300</v>
      </c>
      <c r="AY155" s="120">
        <v>91500</v>
      </c>
      <c r="AZ155" s="120">
        <v>97044</v>
      </c>
      <c r="BA155" s="120">
        <v>102588</v>
      </c>
      <c r="BB155" s="120">
        <v>108132</v>
      </c>
      <c r="BC155" s="120">
        <v>113676</v>
      </c>
      <c r="BD155" s="120">
        <v>119220</v>
      </c>
      <c r="BE155" s="120">
        <v>124764</v>
      </c>
      <c r="BF155" s="121">
        <v>130308</v>
      </c>
      <c r="BH155" s="119">
        <v>44850</v>
      </c>
      <c r="BI155" s="120">
        <v>59250</v>
      </c>
      <c r="BJ155" s="120">
        <v>62838</v>
      </c>
      <c r="BK155" s="120">
        <v>66426</v>
      </c>
      <c r="BL155" s="120">
        <v>70014</v>
      </c>
      <c r="BM155" s="120">
        <v>73602</v>
      </c>
      <c r="BN155" s="120">
        <v>77190</v>
      </c>
      <c r="BO155" s="120">
        <v>80778</v>
      </c>
      <c r="BP155" s="121">
        <v>84366</v>
      </c>
      <c r="BQ155" s="119">
        <v>71750</v>
      </c>
      <c r="BR155" s="120">
        <v>94750</v>
      </c>
      <c r="BS155" s="120">
        <v>100490</v>
      </c>
      <c r="BT155" s="120">
        <v>106230</v>
      </c>
      <c r="BU155" s="120">
        <v>111970</v>
      </c>
      <c r="BV155" s="120">
        <v>117710</v>
      </c>
      <c r="BW155" s="120">
        <v>123450</v>
      </c>
      <c r="BX155" s="120">
        <v>129190</v>
      </c>
      <c r="BY155" s="121">
        <v>134930</v>
      </c>
    </row>
    <row r="156" spans="1:77" x14ac:dyDescent="0.25">
      <c r="A156" s="85" t="s">
        <v>330</v>
      </c>
      <c r="C156">
        <v>50250</v>
      </c>
      <c r="D156">
        <v>66350</v>
      </c>
      <c r="E156">
        <v>70370</v>
      </c>
      <c r="F156">
        <v>74390</v>
      </c>
      <c r="G156">
        <v>78410</v>
      </c>
      <c r="H156">
        <v>82430</v>
      </c>
      <c r="I156">
        <v>86450</v>
      </c>
      <c r="J156">
        <v>90470</v>
      </c>
      <c r="K156">
        <v>94490</v>
      </c>
      <c r="L156">
        <v>80400</v>
      </c>
      <c r="M156">
        <v>106150</v>
      </c>
      <c r="N156">
        <v>112582</v>
      </c>
      <c r="O156">
        <v>119014</v>
      </c>
      <c r="P156">
        <v>125446</v>
      </c>
      <c r="Q156">
        <v>131878</v>
      </c>
      <c r="R156">
        <v>138310</v>
      </c>
      <c r="S156">
        <v>144742</v>
      </c>
      <c r="T156">
        <v>151174</v>
      </c>
      <c r="V156" s="119">
        <v>51600</v>
      </c>
      <c r="W156" s="120">
        <v>68150</v>
      </c>
      <c r="X156" s="120">
        <v>72278</v>
      </c>
      <c r="Y156" s="120">
        <v>76406</v>
      </c>
      <c r="Z156" s="120">
        <v>80534</v>
      </c>
      <c r="AA156" s="120">
        <v>84662</v>
      </c>
      <c r="AB156" s="120">
        <v>88790</v>
      </c>
      <c r="AC156" s="120">
        <v>92918</v>
      </c>
      <c r="AD156" s="121">
        <v>97046</v>
      </c>
      <c r="AE156" s="119">
        <v>82550</v>
      </c>
      <c r="AF156" s="120">
        <v>109000</v>
      </c>
      <c r="AG156" s="120">
        <v>115604</v>
      </c>
      <c r="AH156" s="120">
        <v>122208</v>
      </c>
      <c r="AI156" s="120">
        <v>128812</v>
      </c>
      <c r="AJ156" s="120">
        <v>135416</v>
      </c>
      <c r="AK156" s="120">
        <v>142020</v>
      </c>
      <c r="AL156" s="120">
        <v>148624</v>
      </c>
      <c r="AM156" s="121">
        <v>155228</v>
      </c>
      <c r="AO156" s="119">
        <v>55700</v>
      </c>
      <c r="AP156" s="120">
        <v>73550</v>
      </c>
      <c r="AQ156" s="120">
        <v>78006</v>
      </c>
      <c r="AR156" s="120">
        <v>82462</v>
      </c>
      <c r="AS156" s="120">
        <v>86918</v>
      </c>
      <c r="AT156" s="120">
        <v>91374</v>
      </c>
      <c r="AU156" s="120">
        <v>95830</v>
      </c>
      <c r="AV156" s="120">
        <v>100286</v>
      </c>
      <c r="AW156" s="121">
        <v>104742</v>
      </c>
      <c r="AX156" s="119">
        <v>89100</v>
      </c>
      <c r="AY156" s="120">
        <v>117650</v>
      </c>
      <c r="AZ156" s="120">
        <v>124778</v>
      </c>
      <c r="BA156" s="120">
        <v>131906</v>
      </c>
      <c r="BB156" s="120">
        <v>139034</v>
      </c>
      <c r="BC156" s="120">
        <v>146162</v>
      </c>
      <c r="BD156" s="120">
        <v>153290</v>
      </c>
      <c r="BE156" s="120">
        <v>160418</v>
      </c>
      <c r="BF156" s="121">
        <v>167546</v>
      </c>
      <c r="BH156" s="119">
        <v>56750</v>
      </c>
      <c r="BI156" s="120">
        <v>74950</v>
      </c>
      <c r="BJ156" s="120">
        <v>79490</v>
      </c>
      <c r="BK156" s="120">
        <v>84030</v>
      </c>
      <c r="BL156" s="120">
        <v>88570</v>
      </c>
      <c r="BM156" s="120">
        <v>93110</v>
      </c>
      <c r="BN156" s="120">
        <v>97650</v>
      </c>
      <c r="BO156" s="120">
        <v>102190</v>
      </c>
      <c r="BP156" s="121">
        <v>106730</v>
      </c>
      <c r="BQ156" s="119">
        <v>90800</v>
      </c>
      <c r="BR156" s="120">
        <v>119900</v>
      </c>
      <c r="BS156" s="120">
        <v>127164</v>
      </c>
      <c r="BT156" s="120">
        <v>134428</v>
      </c>
      <c r="BU156" s="120">
        <v>141692</v>
      </c>
      <c r="BV156" s="120">
        <v>148956</v>
      </c>
      <c r="BW156" s="120">
        <v>156220</v>
      </c>
      <c r="BX156" s="120">
        <v>163484</v>
      </c>
      <c r="BY156" s="121">
        <v>170748</v>
      </c>
    </row>
    <row r="157" spans="1:77" x14ac:dyDescent="0.25">
      <c r="A157" s="85" t="s">
        <v>331</v>
      </c>
      <c r="C157">
        <v>40150</v>
      </c>
      <c r="D157">
        <v>53000</v>
      </c>
      <c r="E157">
        <v>56212</v>
      </c>
      <c r="F157">
        <v>59424</v>
      </c>
      <c r="G157">
        <v>62636</v>
      </c>
      <c r="H157">
        <v>65848</v>
      </c>
      <c r="I157">
        <v>69060</v>
      </c>
      <c r="J157">
        <v>72272</v>
      </c>
      <c r="K157">
        <v>75484</v>
      </c>
      <c r="L157">
        <v>64250</v>
      </c>
      <c r="M157">
        <v>84800</v>
      </c>
      <c r="N157">
        <v>89940</v>
      </c>
      <c r="O157">
        <v>95080</v>
      </c>
      <c r="P157">
        <v>100220</v>
      </c>
      <c r="Q157">
        <v>105360</v>
      </c>
      <c r="R157">
        <v>110500</v>
      </c>
      <c r="S157">
        <v>115640</v>
      </c>
      <c r="T157">
        <v>120780</v>
      </c>
      <c r="V157" s="119">
        <v>40700</v>
      </c>
      <c r="W157" s="120">
        <v>53750</v>
      </c>
      <c r="X157" s="120">
        <v>57006</v>
      </c>
      <c r="Y157" s="120">
        <v>60262</v>
      </c>
      <c r="Z157" s="120">
        <v>63518</v>
      </c>
      <c r="AA157" s="120">
        <v>66774</v>
      </c>
      <c r="AB157" s="120">
        <v>70030</v>
      </c>
      <c r="AC157" s="120">
        <v>73286</v>
      </c>
      <c r="AD157" s="121">
        <v>76542</v>
      </c>
      <c r="AE157" s="119">
        <v>65100</v>
      </c>
      <c r="AF157" s="120">
        <v>85950</v>
      </c>
      <c r="AG157" s="120">
        <v>91158</v>
      </c>
      <c r="AH157" s="120">
        <v>96366</v>
      </c>
      <c r="AI157" s="120">
        <v>101574</v>
      </c>
      <c r="AJ157" s="120">
        <v>106782</v>
      </c>
      <c r="AK157" s="120">
        <v>111990</v>
      </c>
      <c r="AL157" s="120">
        <v>117198</v>
      </c>
      <c r="AM157" s="121">
        <v>122406</v>
      </c>
      <c r="AO157" s="119">
        <v>43300</v>
      </c>
      <c r="AP157" s="120">
        <v>57200</v>
      </c>
      <c r="AQ157" s="120">
        <v>60664</v>
      </c>
      <c r="AR157" s="120">
        <v>64128</v>
      </c>
      <c r="AS157" s="120">
        <v>67592</v>
      </c>
      <c r="AT157" s="120">
        <v>71056</v>
      </c>
      <c r="AU157" s="120">
        <v>74520</v>
      </c>
      <c r="AV157" s="120">
        <v>77984</v>
      </c>
      <c r="AW157" s="121">
        <v>81448</v>
      </c>
      <c r="AX157" s="119">
        <v>69300</v>
      </c>
      <c r="AY157" s="120">
        <v>91500</v>
      </c>
      <c r="AZ157" s="120">
        <v>97044</v>
      </c>
      <c r="BA157" s="120">
        <v>102588</v>
      </c>
      <c r="BB157" s="120">
        <v>108132</v>
      </c>
      <c r="BC157" s="120">
        <v>113676</v>
      </c>
      <c r="BD157" s="120">
        <v>119220</v>
      </c>
      <c r="BE157" s="120">
        <v>124764</v>
      </c>
      <c r="BF157" s="121">
        <v>130308</v>
      </c>
      <c r="BH157" s="119">
        <v>44850</v>
      </c>
      <c r="BI157" s="120">
        <v>59250</v>
      </c>
      <c r="BJ157" s="120">
        <v>62838</v>
      </c>
      <c r="BK157" s="120">
        <v>66426</v>
      </c>
      <c r="BL157" s="120">
        <v>70014</v>
      </c>
      <c r="BM157" s="120">
        <v>73602</v>
      </c>
      <c r="BN157" s="120">
        <v>77190</v>
      </c>
      <c r="BO157" s="120">
        <v>80778</v>
      </c>
      <c r="BP157" s="121">
        <v>84366</v>
      </c>
      <c r="BQ157" s="119">
        <v>71750</v>
      </c>
      <c r="BR157" s="120">
        <v>94750</v>
      </c>
      <c r="BS157" s="120">
        <v>100490</v>
      </c>
      <c r="BT157" s="120">
        <v>106230</v>
      </c>
      <c r="BU157" s="120">
        <v>111970</v>
      </c>
      <c r="BV157" s="120">
        <v>117710</v>
      </c>
      <c r="BW157" s="120">
        <v>123450</v>
      </c>
      <c r="BX157" s="120">
        <v>129190</v>
      </c>
      <c r="BY157" s="121">
        <v>134930</v>
      </c>
    </row>
    <row r="158" spans="1:77" x14ac:dyDescent="0.25">
      <c r="A158" s="85" t="s">
        <v>332</v>
      </c>
      <c r="C158">
        <v>55150</v>
      </c>
      <c r="D158">
        <v>72800</v>
      </c>
      <c r="E158">
        <v>77212</v>
      </c>
      <c r="F158">
        <v>81624</v>
      </c>
      <c r="G158">
        <v>86036</v>
      </c>
      <c r="H158">
        <v>90448</v>
      </c>
      <c r="I158">
        <v>94860</v>
      </c>
      <c r="J158">
        <v>99272</v>
      </c>
      <c r="K158">
        <v>103684</v>
      </c>
      <c r="L158">
        <v>88250</v>
      </c>
      <c r="M158">
        <v>116500</v>
      </c>
      <c r="N158">
        <v>123560</v>
      </c>
      <c r="O158">
        <v>130620</v>
      </c>
      <c r="P158">
        <v>137680</v>
      </c>
      <c r="Q158">
        <v>144740</v>
      </c>
      <c r="R158">
        <v>151800</v>
      </c>
      <c r="S158">
        <v>158860</v>
      </c>
      <c r="T158">
        <v>165920</v>
      </c>
      <c r="V158" s="119">
        <v>56050</v>
      </c>
      <c r="W158" s="120">
        <v>74000</v>
      </c>
      <c r="X158" s="120">
        <v>78484</v>
      </c>
      <c r="Y158" s="120">
        <v>82968</v>
      </c>
      <c r="Z158" s="120">
        <v>87452</v>
      </c>
      <c r="AA158" s="120">
        <v>91936</v>
      </c>
      <c r="AB158" s="120">
        <v>96420</v>
      </c>
      <c r="AC158" s="120">
        <v>100904</v>
      </c>
      <c r="AD158" s="121">
        <v>105388</v>
      </c>
      <c r="AE158" s="119">
        <v>89700</v>
      </c>
      <c r="AF158" s="120">
        <v>118450</v>
      </c>
      <c r="AG158" s="120">
        <v>125626</v>
      </c>
      <c r="AH158" s="120">
        <v>132802</v>
      </c>
      <c r="AI158" s="120">
        <v>139978</v>
      </c>
      <c r="AJ158" s="120">
        <v>147154</v>
      </c>
      <c r="AK158" s="120">
        <v>154330</v>
      </c>
      <c r="AL158" s="120">
        <v>161506</v>
      </c>
      <c r="AM158" s="121">
        <v>168682</v>
      </c>
      <c r="AO158" s="119">
        <v>59950</v>
      </c>
      <c r="AP158" s="120">
        <v>79150</v>
      </c>
      <c r="AQ158" s="120">
        <v>83946</v>
      </c>
      <c r="AR158" s="120">
        <v>88742</v>
      </c>
      <c r="AS158" s="120">
        <v>93538</v>
      </c>
      <c r="AT158" s="120">
        <v>98334</v>
      </c>
      <c r="AU158" s="120">
        <v>103130</v>
      </c>
      <c r="AV158" s="120">
        <v>107926</v>
      </c>
      <c r="AW158" s="121">
        <v>112722</v>
      </c>
      <c r="AX158" s="119">
        <v>95900</v>
      </c>
      <c r="AY158" s="120">
        <v>126600</v>
      </c>
      <c r="AZ158" s="120">
        <v>134272</v>
      </c>
      <c r="BA158" s="120">
        <v>141944</v>
      </c>
      <c r="BB158" s="120">
        <v>149616</v>
      </c>
      <c r="BC158" s="120">
        <v>157288</v>
      </c>
      <c r="BD158" s="120">
        <v>164960</v>
      </c>
      <c r="BE158" s="120">
        <v>172632</v>
      </c>
      <c r="BF158" s="121">
        <v>180304</v>
      </c>
      <c r="BH158" s="119">
        <v>60750</v>
      </c>
      <c r="BI158" s="120">
        <v>80200</v>
      </c>
      <c r="BJ158" s="120">
        <v>85060</v>
      </c>
      <c r="BK158" s="120">
        <v>89920</v>
      </c>
      <c r="BL158" s="120">
        <v>94780</v>
      </c>
      <c r="BM158" s="120">
        <v>99640</v>
      </c>
      <c r="BN158" s="120">
        <v>104500</v>
      </c>
      <c r="BO158" s="120">
        <v>109360</v>
      </c>
      <c r="BP158" s="121">
        <v>114220</v>
      </c>
      <c r="BQ158" s="119">
        <v>97200</v>
      </c>
      <c r="BR158" s="120">
        <v>128350</v>
      </c>
      <c r="BS158" s="120">
        <v>136126</v>
      </c>
      <c r="BT158" s="120">
        <v>143902</v>
      </c>
      <c r="BU158" s="120">
        <v>151678</v>
      </c>
      <c r="BV158" s="120">
        <v>159454</v>
      </c>
      <c r="BW158" s="120">
        <v>167230</v>
      </c>
      <c r="BX158" s="120">
        <v>175006</v>
      </c>
      <c r="BY158" s="121">
        <v>182782</v>
      </c>
    </row>
    <row r="159" spans="1:77" x14ac:dyDescent="0.25">
      <c r="A159" s="85" t="s">
        <v>333</v>
      </c>
      <c r="C159">
        <v>40150</v>
      </c>
      <c r="D159">
        <v>53000</v>
      </c>
      <c r="E159">
        <v>56212</v>
      </c>
      <c r="F159">
        <v>59424</v>
      </c>
      <c r="G159">
        <v>62636</v>
      </c>
      <c r="H159">
        <v>65848</v>
      </c>
      <c r="I159">
        <v>69060</v>
      </c>
      <c r="J159">
        <v>72272</v>
      </c>
      <c r="K159">
        <v>75484</v>
      </c>
      <c r="L159">
        <v>64250</v>
      </c>
      <c r="M159">
        <v>84800</v>
      </c>
      <c r="N159">
        <v>89940</v>
      </c>
      <c r="O159">
        <v>95080</v>
      </c>
      <c r="P159">
        <v>100220</v>
      </c>
      <c r="Q159">
        <v>105360</v>
      </c>
      <c r="R159">
        <v>110500</v>
      </c>
      <c r="S159">
        <v>115640</v>
      </c>
      <c r="T159">
        <v>120780</v>
      </c>
      <c r="V159" s="119">
        <v>42000</v>
      </c>
      <c r="W159" s="120">
        <v>55450</v>
      </c>
      <c r="X159" s="120">
        <v>58810</v>
      </c>
      <c r="Y159" s="120">
        <v>62170</v>
      </c>
      <c r="Z159" s="120">
        <v>65530</v>
      </c>
      <c r="AA159" s="120">
        <v>68890</v>
      </c>
      <c r="AB159" s="120">
        <v>72250</v>
      </c>
      <c r="AC159" s="120">
        <v>75610</v>
      </c>
      <c r="AD159" s="121">
        <v>78970</v>
      </c>
      <c r="AE159" s="119">
        <v>67200</v>
      </c>
      <c r="AF159" s="120">
        <v>88750</v>
      </c>
      <c r="AG159" s="120">
        <v>94126</v>
      </c>
      <c r="AH159" s="120">
        <v>99502</v>
      </c>
      <c r="AI159" s="120">
        <v>104878</v>
      </c>
      <c r="AJ159" s="120">
        <v>110254</v>
      </c>
      <c r="AK159" s="120">
        <v>115630</v>
      </c>
      <c r="AL159" s="120">
        <v>121006</v>
      </c>
      <c r="AM159" s="121">
        <v>126382</v>
      </c>
      <c r="AO159" s="119">
        <v>45850</v>
      </c>
      <c r="AP159" s="120">
        <v>60550</v>
      </c>
      <c r="AQ159" s="120">
        <v>64218</v>
      </c>
      <c r="AR159" s="120">
        <v>67886</v>
      </c>
      <c r="AS159" s="120">
        <v>71554</v>
      </c>
      <c r="AT159" s="120">
        <v>75222</v>
      </c>
      <c r="AU159" s="120">
        <v>78890</v>
      </c>
      <c r="AV159" s="120">
        <v>82558</v>
      </c>
      <c r="AW159" s="121">
        <v>86226</v>
      </c>
      <c r="AX159" s="119">
        <v>73350</v>
      </c>
      <c r="AY159" s="120">
        <v>96850</v>
      </c>
      <c r="AZ159" s="120">
        <v>102718</v>
      </c>
      <c r="BA159" s="120">
        <v>108586</v>
      </c>
      <c r="BB159" s="120">
        <v>114454</v>
      </c>
      <c r="BC159" s="120">
        <v>120322</v>
      </c>
      <c r="BD159" s="120">
        <v>126190</v>
      </c>
      <c r="BE159" s="120">
        <v>132058</v>
      </c>
      <c r="BF159" s="121">
        <v>137926</v>
      </c>
      <c r="BH159" s="119">
        <v>49500</v>
      </c>
      <c r="BI159" s="120">
        <v>65350</v>
      </c>
      <c r="BJ159" s="120">
        <v>69310</v>
      </c>
      <c r="BK159" s="120">
        <v>73270</v>
      </c>
      <c r="BL159" s="120">
        <v>77230</v>
      </c>
      <c r="BM159" s="120">
        <v>81190</v>
      </c>
      <c r="BN159" s="120">
        <v>85150</v>
      </c>
      <c r="BO159" s="120">
        <v>89110</v>
      </c>
      <c r="BP159" s="121">
        <v>93070</v>
      </c>
      <c r="BQ159" s="119">
        <v>79200</v>
      </c>
      <c r="BR159" s="120">
        <v>104550</v>
      </c>
      <c r="BS159" s="120">
        <v>110886</v>
      </c>
      <c r="BT159" s="120">
        <v>117222</v>
      </c>
      <c r="BU159" s="120">
        <v>123558</v>
      </c>
      <c r="BV159" s="120">
        <v>129894</v>
      </c>
      <c r="BW159" s="120">
        <v>136230</v>
      </c>
      <c r="BX159" s="120">
        <v>142566</v>
      </c>
      <c r="BY159" s="121">
        <v>148902</v>
      </c>
    </row>
    <row r="160" spans="1:77" x14ac:dyDescent="0.25">
      <c r="A160" s="85" t="s">
        <v>334</v>
      </c>
      <c r="C160">
        <v>41550</v>
      </c>
      <c r="D160">
        <v>54850</v>
      </c>
      <c r="E160">
        <v>58174</v>
      </c>
      <c r="F160">
        <v>61498</v>
      </c>
      <c r="G160">
        <v>64822</v>
      </c>
      <c r="H160">
        <v>68146</v>
      </c>
      <c r="I160">
        <v>71470</v>
      </c>
      <c r="J160">
        <v>74794</v>
      </c>
      <c r="K160">
        <v>78118</v>
      </c>
      <c r="L160">
        <v>66500</v>
      </c>
      <c r="M160">
        <v>87800</v>
      </c>
      <c r="N160">
        <v>93120</v>
      </c>
      <c r="O160">
        <v>98440</v>
      </c>
      <c r="P160">
        <v>103760</v>
      </c>
      <c r="Q160">
        <v>109080</v>
      </c>
      <c r="R160">
        <v>114400</v>
      </c>
      <c r="S160">
        <v>119720</v>
      </c>
      <c r="T160">
        <v>125040</v>
      </c>
      <c r="V160" s="119">
        <v>45700</v>
      </c>
      <c r="W160" s="120">
        <v>60300</v>
      </c>
      <c r="X160" s="120">
        <v>63956</v>
      </c>
      <c r="Y160" s="120">
        <v>67612</v>
      </c>
      <c r="Z160" s="120">
        <v>71268</v>
      </c>
      <c r="AA160" s="120">
        <v>74924</v>
      </c>
      <c r="AB160" s="120">
        <v>78580</v>
      </c>
      <c r="AC160" s="120">
        <v>82236</v>
      </c>
      <c r="AD160" s="121">
        <v>85892</v>
      </c>
      <c r="AE160" s="119">
        <v>73100</v>
      </c>
      <c r="AF160" s="120">
        <v>96500</v>
      </c>
      <c r="AG160" s="120">
        <v>102348</v>
      </c>
      <c r="AH160" s="120">
        <v>108196</v>
      </c>
      <c r="AI160" s="120">
        <v>114044</v>
      </c>
      <c r="AJ160" s="120">
        <v>119892</v>
      </c>
      <c r="AK160" s="120">
        <v>125740</v>
      </c>
      <c r="AL160" s="120">
        <v>131588</v>
      </c>
      <c r="AM160" s="121">
        <v>137436</v>
      </c>
      <c r="AO160" s="119">
        <v>49900</v>
      </c>
      <c r="AP160" s="120">
        <v>65850</v>
      </c>
      <c r="AQ160" s="120">
        <v>69842</v>
      </c>
      <c r="AR160" s="120">
        <v>73834</v>
      </c>
      <c r="AS160" s="120">
        <v>77826</v>
      </c>
      <c r="AT160" s="120">
        <v>81818</v>
      </c>
      <c r="AU160" s="120">
        <v>85810</v>
      </c>
      <c r="AV160" s="120">
        <v>89802</v>
      </c>
      <c r="AW160" s="121">
        <v>93794</v>
      </c>
      <c r="AX160" s="119">
        <v>79800</v>
      </c>
      <c r="AY160" s="120">
        <v>105350</v>
      </c>
      <c r="AZ160" s="120">
        <v>111734</v>
      </c>
      <c r="BA160" s="120">
        <v>118118</v>
      </c>
      <c r="BB160" s="120">
        <v>124502</v>
      </c>
      <c r="BC160" s="120">
        <v>130886</v>
      </c>
      <c r="BD160" s="120">
        <v>137270</v>
      </c>
      <c r="BE160" s="120">
        <v>143654</v>
      </c>
      <c r="BF160" s="121">
        <v>150038</v>
      </c>
      <c r="BH160" s="119">
        <v>50550</v>
      </c>
      <c r="BI160" s="120">
        <v>66750</v>
      </c>
      <c r="BJ160" s="120">
        <v>70794</v>
      </c>
      <c r="BK160" s="120">
        <v>74838</v>
      </c>
      <c r="BL160" s="120">
        <v>78882</v>
      </c>
      <c r="BM160" s="120">
        <v>82926</v>
      </c>
      <c r="BN160" s="120">
        <v>86970</v>
      </c>
      <c r="BO160" s="120">
        <v>91014</v>
      </c>
      <c r="BP160" s="121">
        <v>95058</v>
      </c>
      <c r="BQ160" s="119">
        <v>80900</v>
      </c>
      <c r="BR160" s="120">
        <v>106800</v>
      </c>
      <c r="BS160" s="120">
        <v>113272</v>
      </c>
      <c r="BT160" s="120">
        <v>119744</v>
      </c>
      <c r="BU160" s="120">
        <v>126216</v>
      </c>
      <c r="BV160" s="120">
        <v>132688</v>
      </c>
      <c r="BW160" s="120">
        <v>139160</v>
      </c>
      <c r="BX160" s="120">
        <v>145632</v>
      </c>
      <c r="BY160" s="121">
        <v>152104</v>
      </c>
    </row>
    <row r="161" spans="1:77" x14ac:dyDescent="0.25">
      <c r="A161" s="85" t="s">
        <v>335</v>
      </c>
      <c r="C161">
        <v>48400</v>
      </c>
      <c r="D161">
        <v>63900</v>
      </c>
      <c r="E161">
        <v>67772</v>
      </c>
      <c r="F161">
        <v>71644</v>
      </c>
      <c r="G161">
        <v>75516</v>
      </c>
      <c r="H161">
        <v>79388</v>
      </c>
      <c r="I161">
        <v>83260</v>
      </c>
      <c r="J161">
        <v>87132</v>
      </c>
      <c r="K161">
        <v>91004</v>
      </c>
      <c r="L161">
        <v>77450</v>
      </c>
      <c r="M161">
        <v>102250</v>
      </c>
      <c r="N161">
        <v>108446</v>
      </c>
      <c r="O161">
        <v>114642</v>
      </c>
      <c r="P161">
        <v>120838</v>
      </c>
      <c r="Q161">
        <v>127034</v>
      </c>
      <c r="R161">
        <v>133230</v>
      </c>
      <c r="S161">
        <v>139426</v>
      </c>
      <c r="T161">
        <v>145622</v>
      </c>
      <c r="V161" s="119">
        <v>48400</v>
      </c>
      <c r="W161" s="120">
        <v>63900</v>
      </c>
      <c r="X161" s="120">
        <v>67772</v>
      </c>
      <c r="Y161" s="120">
        <v>71644</v>
      </c>
      <c r="Z161" s="120">
        <v>75516</v>
      </c>
      <c r="AA161" s="120">
        <v>79388</v>
      </c>
      <c r="AB161" s="120">
        <v>83260</v>
      </c>
      <c r="AC161" s="120">
        <v>87132</v>
      </c>
      <c r="AD161" s="121">
        <v>91004</v>
      </c>
      <c r="AE161" s="119">
        <v>77450</v>
      </c>
      <c r="AF161" s="120">
        <v>102250</v>
      </c>
      <c r="AG161" s="120">
        <v>108446</v>
      </c>
      <c r="AH161" s="120">
        <v>114642</v>
      </c>
      <c r="AI161" s="120">
        <v>120838</v>
      </c>
      <c r="AJ161" s="120">
        <v>127034</v>
      </c>
      <c r="AK161" s="120">
        <v>133230</v>
      </c>
      <c r="AL161" s="120">
        <v>139426</v>
      </c>
      <c r="AM161" s="121">
        <v>145622</v>
      </c>
      <c r="AO161" s="119">
        <v>50550</v>
      </c>
      <c r="AP161" s="120">
        <v>66750</v>
      </c>
      <c r="AQ161" s="120">
        <v>70794</v>
      </c>
      <c r="AR161" s="120">
        <v>74838</v>
      </c>
      <c r="AS161" s="120">
        <v>78882</v>
      </c>
      <c r="AT161" s="120">
        <v>82926</v>
      </c>
      <c r="AU161" s="120">
        <v>86970</v>
      </c>
      <c r="AV161" s="120">
        <v>91014</v>
      </c>
      <c r="AW161" s="121">
        <v>95058</v>
      </c>
      <c r="AX161" s="119">
        <v>80900</v>
      </c>
      <c r="AY161" s="120">
        <v>106800</v>
      </c>
      <c r="AZ161" s="120">
        <v>113272</v>
      </c>
      <c r="BA161" s="120">
        <v>119744</v>
      </c>
      <c r="BB161" s="120">
        <v>126216</v>
      </c>
      <c r="BC161" s="120">
        <v>132688</v>
      </c>
      <c r="BD161" s="120">
        <v>139160</v>
      </c>
      <c r="BE161" s="120">
        <v>145632</v>
      </c>
      <c r="BF161" s="121">
        <v>152104</v>
      </c>
      <c r="BH161" s="119">
        <v>55600</v>
      </c>
      <c r="BI161" s="120">
        <v>73400</v>
      </c>
      <c r="BJ161" s="120">
        <v>77848</v>
      </c>
      <c r="BK161" s="120">
        <v>82296</v>
      </c>
      <c r="BL161" s="120">
        <v>86744</v>
      </c>
      <c r="BM161" s="120">
        <v>91192</v>
      </c>
      <c r="BN161" s="120">
        <v>95640</v>
      </c>
      <c r="BO161" s="120">
        <v>100088</v>
      </c>
      <c r="BP161" s="121">
        <v>104536</v>
      </c>
      <c r="BQ161" s="119">
        <v>88950</v>
      </c>
      <c r="BR161" s="120">
        <v>117450</v>
      </c>
      <c r="BS161" s="120">
        <v>124566</v>
      </c>
      <c r="BT161" s="120">
        <v>131682</v>
      </c>
      <c r="BU161" s="120">
        <v>138798</v>
      </c>
      <c r="BV161" s="120">
        <v>145914</v>
      </c>
      <c r="BW161" s="120">
        <v>153030</v>
      </c>
      <c r="BX161" s="120">
        <v>160146</v>
      </c>
      <c r="BY161" s="121">
        <v>167262</v>
      </c>
    </row>
    <row r="162" spans="1:77" x14ac:dyDescent="0.25">
      <c r="A162" s="85" t="s">
        <v>336</v>
      </c>
      <c r="C162">
        <v>40800</v>
      </c>
      <c r="D162">
        <v>53900</v>
      </c>
      <c r="E162">
        <v>57164</v>
      </c>
      <c r="F162">
        <v>60428</v>
      </c>
      <c r="G162">
        <v>63692</v>
      </c>
      <c r="H162">
        <v>66956</v>
      </c>
      <c r="I162">
        <v>70220</v>
      </c>
      <c r="J162">
        <v>73484</v>
      </c>
      <c r="K162">
        <v>76748</v>
      </c>
      <c r="L162">
        <v>65300</v>
      </c>
      <c r="M162">
        <v>86200</v>
      </c>
      <c r="N162">
        <v>91424</v>
      </c>
      <c r="O162">
        <v>96648</v>
      </c>
      <c r="P162">
        <v>101872</v>
      </c>
      <c r="Q162">
        <v>107096</v>
      </c>
      <c r="R162">
        <v>112320</v>
      </c>
      <c r="S162">
        <v>117544</v>
      </c>
      <c r="T162">
        <v>122768</v>
      </c>
      <c r="V162" s="119">
        <v>44850</v>
      </c>
      <c r="W162" s="120">
        <v>59250</v>
      </c>
      <c r="X162" s="120">
        <v>62838</v>
      </c>
      <c r="Y162" s="120">
        <v>66426</v>
      </c>
      <c r="Z162" s="120">
        <v>70014</v>
      </c>
      <c r="AA162" s="120">
        <v>73602</v>
      </c>
      <c r="AB162" s="120">
        <v>77190</v>
      </c>
      <c r="AC162" s="120">
        <v>80778</v>
      </c>
      <c r="AD162" s="121">
        <v>84366</v>
      </c>
      <c r="AE162" s="119">
        <v>71750</v>
      </c>
      <c r="AF162" s="120">
        <v>94750</v>
      </c>
      <c r="AG162" s="120">
        <v>100490</v>
      </c>
      <c r="AH162" s="120">
        <v>106230</v>
      </c>
      <c r="AI162" s="120">
        <v>111970</v>
      </c>
      <c r="AJ162" s="120">
        <v>117710</v>
      </c>
      <c r="AK162" s="120">
        <v>123450</v>
      </c>
      <c r="AL162" s="120">
        <v>129190</v>
      </c>
      <c r="AM162" s="121">
        <v>134930</v>
      </c>
      <c r="AO162" s="119">
        <v>48550</v>
      </c>
      <c r="AP162" s="120">
        <v>64100</v>
      </c>
      <c r="AQ162" s="120">
        <v>67984</v>
      </c>
      <c r="AR162" s="120">
        <v>71868</v>
      </c>
      <c r="AS162" s="120">
        <v>75752</v>
      </c>
      <c r="AT162" s="120">
        <v>79636</v>
      </c>
      <c r="AU162" s="120">
        <v>83520</v>
      </c>
      <c r="AV162" s="120">
        <v>87404</v>
      </c>
      <c r="AW162" s="121">
        <v>91288</v>
      </c>
      <c r="AX162" s="119">
        <v>77700</v>
      </c>
      <c r="AY162" s="120">
        <v>102600</v>
      </c>
      <c r="AZ162" s="120">
        <v>108816</v>
      </c>
      <c r="BA162" s="120">
        <v>115032</v>
      </c>
      <c r="BB162" s="120">
        <v>121248</v>
      </c>
      <c r="BC162" s="120">
        <v>127464</v>
      </c>
      <c r="BD162" s="120">
        <v>133680</v>
      </c>
      <c r="BE162" s="120">
        <v>139896</v>
      </c>
      <c r="BF162" s="121">
        <v>146112</v>
      </c>
      <c r="BH162" s="119">
        <v>52050</v>
      </c>
      <c r="BI162" s="120">
        <v>68750</v>
      </c>
      <c r="BJ162" s="120">
        <v>72914</v>
      </c>
      <c r="BK162" s="120">
        <v>77078</v>
      </c>
      <c r="BL162" s="120">
        <v>81242</v>
      </c>
      <c r="BM162" s="120">
        <v>85406</v>
      </c>
      <c r="BN162" s="120">
        <v>89570</v>
      </c>
      <c r="BO162" s="120">
        <v>93734</v>
      </c>
      <c r="BP162" s="121">
        <v>97898</v>
      </c>
      <c r="BQ162" s="119">
        <v>83300</v>
      </c>
      <c r="BR162" s="120">
        <v>110000</v>
      </c>
      <c r="BS162" s="120">
        <v>116664</v>
      </c>
      <c r="BT162" s="120">
        <v>123328</v>
      </c>
      <c r="BU162" s="120">
        <v>129992</v>
      </c>
      <c r="BV162" s="120">
        <v>136656</v>
      </c>
      <c r="BW162" s="120">
        <v>143320</v>
      </c>
      <c r="BX162" s="120">
        <v>149984</v>
      </c>
      <c r="BY162" s="121">
        <v>156648</v>
      </c>
    </row>
    <row r="163" spans="1:77" x14ac:dyDescent="0.25">
      <c r="A163" s="85" t="s">
        <v>337</v>
      </c>
      <c r="C163">
        <v>40300</v>
      </c>
      <c r="D163">
        <v>53200</v>
      </c>
      <c r="E163">
        <v>56424</v>
      </c>
      <c r="F163">
        <v>59648</v>
      </c>
      <c r="G163">
        <v>62872</v>
      </c>
      <c r="H163">
        <v>66096</v>
      </c>
      <c r="I163">
        <v>69320</v>
      </c>
      <c r="J163">
        <v>72544</v>
      </c>
      <c r="K163">
        <v>75768</v>
      </c>
      <c r="L163">
        <v>64500</v>
      </c>
      <c r="M163">
        <v>85150</v>
      </c>
      <c r="N163">
        <v>90310</v>
      </c>
      <c r="O163">
        <v>95470</v>
      </c>
      <c r="P163">
        <v>100630</v>
      </c>
      <c r="Q163">
        <v>105790</v>
      </c>
      <c r="R163">
        <v>110950</v>
      </c>
      <c r="S163">
        <v>116110</v>
      </c>
      <c r="T163">
        <v>121270</v>
      </c>
      <c r="V163" s="119">
        <v>44300</v>
      </c>
      <c r="W163" s="120">
        <v>58500</v>
      </c>
      <c r="X163" s="120">
        <v>62044</v>
      </c>
      <c r="Y163" s="120">
        <v>65588</v>
      </c>
      <c r="Z163" s="120">
        <v>69132</v>
      </c>
      <c r="AA163" s="120">
        <v>72676</v>
      </c>
      <c r="AB163" s="120">
        <v>76220</v>
      </c>
      <c r="AC163" s="120">
        <v>79764</v>
      </c>
      <c r="AD163" s="121">
        <v>83308</v>
      </c>
      <c r="AE163" s="119">
        <v>70900</v>
      </c>
      <c r="AF163" s="120">
        <v>93600</v>
      </c>
      <c r="AG163" s="120">
        <v>99272</v>
      </c>
      <c r="AH163" s="120">
        <v>104944</v>
      </c>
      <c r="AI163" s="120">
        <v>110616</v>
      </c>
      <c r="AJ163" s="120">
        <v>116288</v>
      </c>
      <c r="AK163" s="120">
        <v>121960</v>
      </c>
      <c r="AL163" s="120">
        <v>127632</v>
      </c>
      <c r="AM163" s="121">
        <v>133304</v>
      </c>
      <c r="AO163" s="119">
        <v>47200</v>
      </c>
      <c r="AP163" s="120">
        <v>62350</v>
      </c>
      <c r="AQ163" s="120">
        <v>66126</v>
      </c>
      <c r="AR163" s="120">
        <v>69902</v>
      </c>
      <c r="AS163" s="120">
        <v>73678</v>
      </c>
      <c r="AT163" s="120">
        <v>77454</v>
      </c>
      <c r="AU163" s="120">
        <v>81230</v>
      </c>
      <c r="AV163" s="120">
        <v>85006</v>
      </c>
      <c r="AW163" s="121">
        <v>88782</v>
      </c>
      <c r="AX163" s="119">
        <v>75500</v>
      </c>
      <c r="AY163" s="120">
        <v>99700</v>
      </c>
      <c r="AZ163" s="120">
        <v>105740</v>
      </c>
      <c r="BA163" s="120">
        <v>111780</v>
      </c>
      <c r="BB163" s="120">
        <v>117820</v>
      </c>
      <c r="BC163" s="120">
        <v>123860</v>
      </c>
      <c r="BD163" s="120">
        <v>129900</v>
      </c>
      <c r="BE163" s="120">
        <v>135940</v>
      </c>
      <c r="BF163" s="121">
        <v>141980</v>
      </c>
      <c r="BH163" s="119">
        <v>48950</v>
      </c>
      <c r="BI163" s="120">
        <v>64650</v>
      </c>
      <c r="BJ163" s="120">
        <v>68566</v>
      </c>
      <c r="BK163" s="120">
        <v>72482</v>
      </c>
      <c r="BL163" s="120">
        <v>76398</v>
      </c>
      <c r="BM163" s="120">
        <v>80314</v>
      </c>
      <c r="BN163" s="120">
        <v>84230</v>
      </c>
      <c r="BO163" s="120">
        <v>88146</v>
      </c>
      <c r="BP163" s="121">
        <v>92062</v>
      </c>
      <c r="BQ163" s="119">
        <v>78300</v>
      </c>
      <c r="BR163" s="120">
        <v>103400</v>
      </c>
      <c r="BS163" s="120">
        <v>109664</v>
      </c>
      <c r="BT163" s="120">
        <v>115928</v>
      </c>
      <c r="BU163" s="120">
        <v>122192</v>
      </c>
      <c r="BV163" s="120">
        <v>128456</v>
      </c>
      <c r="BW163" s="120">
        <v>134720</v>
      </c>
      <c r="BX163" s="120">
        <v>140984</v>
      </c>
      <c r="BY163" s="121">
        <v>147248</v>
      </c>
    </row>
    <row r="164" spans="1:77" x14ac:dyDescent="0.25">
      <c r="A164" s="85" t="s">
        <v>338</v>
      </c>
      <c r="C164">
        <v>55150</v>
      </c>
      <c r="D164">
        <v>72800</v>
      </c>
      <c r="E164">
        <v>77212</v>
      </c>
      <c r="F164">
        <v>81624</v>
      </c>
      <c r="G164">
        <v>86036</v>
      </c>
      <c r="H164">
        <v>90448</v>
      </c>
      <c r="I164">
        <v>94860</v>
      </c>
      <c r="J164">
        <v>99272</v>
      </c>
      <c r="K164">
        <v>103684</v>
      </c>
      <c r="L164">
        <v>88250</v>
      </c>
      <c r="M164">
        <v>116500</v>
      </c>
      <c r="N164">
        <v>123560</v>
      </c>
      <c r="O164">
        <v>130620</v>
      </c>
      <c r="P164">
        <v>137680</v>
      </c>
      <c r="Q164">
        <v>144740</v>
      </c>
      <c r="R164">
        <v>151800</v>
      </c>
      <c r="S164">
        <v>158860</v>
      </c>
      <c r="T164">
        <v>165920</v>
      </c>
      <c r="V164" s="119">
        <v>56050</v>
      </c>
      <c r="W164" s="120">
        <v>74000</v>
      </c>
      <c r="X164" s="120">
        <v>78484</v>
      </c>
      <c r="Y164" s="120">
        <v>82968</v>
      </c>
      <c r="Z164" s="120">
        <v>87452</v>
      </c>
      <c r="AA164" s="120">
        <v>91936</v>
      </c>
      <c r="AB164" s="120">
        <v>96420</v>
      </c>
      <c r="AC164" s="120">
        <v>100904</v>
      </c>
      <c r="AD164" s="121">
        <v>105388</v>
      </c>
      <c r="AE164" s="119">
        <v>89700</v>
      </c>
      <c r="AF164" s="120">
        <v>118450</v>
      </c>
      <c r="AG164" s="120">
        <v>125626</v>
      </c>
      <c r="AH164" s="120">
        <v>132802</v>
      </c>
      <c r="AI164" s="120">
        <v>139978</v>
      </c>
      <c r="AJ164" s="120">
        <v>147154</v>
      </c>
      <c r="AK164" s="120">
        <v>154330</v>
      </c>
      <c r="AL164" s="120">
        <v>161506</v>
      </c>
      <c r="AM164" s="121">
        <v>168682</v>
      </c>
      <c r="AO164" s="119">
        <v>59950</v>
      </c>
      <c r="AP164" s="120">
        <v>79150</v>
      </c>
      <c r="AQ164" s="120">
        <v>83946</v>
      </c>
      <c r="AR164" s="120">
        <v>88742</v>
      </c>
      <c r="AS164" s="120">
        <v>93538</v>
      </c>
      <c r="AT164" s="120">
        <v>98334</v>
      </c>
      <c r="AU164" s="120">
        <v>103130</v>
      </c>
      <c r="AV164" s="120">
        <v>107926</v>
      </c>
      <c r="AW164" s="121">
        <v>112722</v>
      </c>
      <c r="AX164" s="119">
        <v>95900</v>
      </c>
      <c r="AY164" s="120">
        <v>126600</v>
      </c>
      <c r="AZ164" s="120">
        <v>134272</v>
      </c>
      <c r="BA164" s="120">
        <v>141944</v>
      </c>
      <c r="BB164" s="120">
        <v>149616</v>
      </c>
      <c r="BC164" s="120">
        <v>157288</v>
      </c>
      <c r="BD164" s="120">
        <v>164960</v>
      </c>
      <c r="BE164" s="120">
        <v>172632</v>
      </c>
      <c r="BF164" s="121">
        <v>180304</v>
      </c>
      <c r="BH164" s="119">
        <v>60750</v>
      </c>
      <c r="BI164" s="120">
        <v>80200</v>
      </c>
      <c r="BJ164" s="120">
        <v>85060</v>
      </c>
      <c r="BK164" s="120">
        <v>89920</v>
      </c>
      <c r="BL164" s="120">
        <v>94780</v>
      </c>
      <c r="BM164" s="120">
        <v>99640</v>
      </c>
      <c r="BN164" s="120">
        <v>104500</v>
      </c>
      <c r="BO164" s="120">
        <v>109360</v>
      </c>
      <c r="BP164" s="121">
        <v>114220</v>
      </c>
      <c r="BQ164" s="119">
        <v>97200</v>
      </c>
      <c r="BR164" s="120">
        <v>128350</v>
      </c>
      <c r="BS164" s="120">
        <v>136126</v>
      </c>
      <c r="BT164" s="120">
        <v>143902</v>
      </c>
      <c r="BU164" s="120">
        <v>151678</v>
      </c>
      <c r="BV164" s="120">
        <v>159454</v>
      </c>
      <c r="BW164" s="120">
        <v>167230</v>
      </c>
      <c r="BX164" s="120">
        <v>175006</v>
      </c>
      <c r="BY164" s="121">
        <v>182782</v>
      </c>
    </row>
    <row r="165" spans="1:77" x14ac:dyDescent="0.25">
      <c r="A165" s="85" t="s">
        <v>339</v>
      </c>
      <c r="C165">
        <v>40150</v>
      </c>
      <c r="D165">
        <v>53000</v>
      </c>
      <c r="E165">
        <v>56212</v>
      </c>
      <c r="F165">
        <v>59424</v>
      </c>
      <c r="G165">
        <v>62636</v>
      </c>
      <c r="H165">
        <v>65848</v>
      </c>
      <c r="I165">
        <v>69060</v>
      </c>
      <c r="J165">
        <v>72272</v>
      </c>
      <c r="K165">
        <v>75484</v>
      </c>
      <c r="L165">
        <v>64250</v>
      </c>
      <c r="M165">
        <v>84800</v>
      </c>
      <c r="N165">
        <v>89940</v>
      </c>
      <c r="O165">
        <v>95080</v>
      </c>
      <c r="P165">
        <v>100220</v>
      </c>
      <c r="Q165">
        <v>105360</v>
      </c>
      <c r="R165">
        <v>110500</v>
      </c>
      <c r="S165">
        <v>115640</v>
      </c>
      <c r="T165">
        <v>120780</v>
      </c>
      <c r="V165" s="119">
        <v>40700</v>
      </c>
      <c r="W165" s="120">
        <v>53750</v>
      </c>
      <c r="X165" s="120">
        <v>57006</v>
      </c>
      <c r="Y165" s="120">
        <v>60262</v>
      </c>
      <c r="Z165" s="120">
        <v>63518</v>
      </c>
      <c r="AA165" s="120">
        <v>66774</v>
      </c>
      <c r="AB165" s="120">
        <v>70030</v>
      </c>
      <c r="AC165" s="120">
        <v>73286</v>
      </c>
      <c r="AD165" s="121">
        <v>76542</v>
      </c>
      <c r="AE165" s="119">
        <v>65100</v>
      </c>
      <c r="AF165" s="120">
        <v>85950</v>
      </c>
      <c r="AG165" s="120">
        <v>91158</v>
      </c>
      <c r="AH165" s="120">
        <v>96366</v>
      </c>
      <c r="AI165" s="120">
        <v>101574</v>
      </c>
      <c r="AJ165" s="120">
        <v>106782</v>
      </c>
      <c r="AK165" s="120">
        <v>111990</v>
      </c>
      <c r="AL165" s="120">
        <v>117198</v>
      </c>
      <c r="AM165" s="121">
        <v>122406</v>
      </c>
      <c r="AO165" s="119">
        <v>43300</v>
      </c>
      <c r="AP165" s="120">
        <v>57200</v>
      </c>
      <c r="AQ165" s="120">
        <v>60664</v>
      </c>
      <c r="AR165" s="120">
        <v>64128</v>
      </c>
      <c r="AS165" s="120">
        <v>67592</v>
      </c>
      <c r="AT165" s="120">
        <v>71056</v>
      </c>
      <c r="AU165" s="120">
        <v>74520</v>
      </c>
      <c r="AV165" s="120">
        <v>77984</v>
      </c>
      <c r="AW165" s="121">
        <v>81448</v>
      </c>
      <c r="AX165" s="119">
        <v>69300</v>
      </c>
      <c r="AY165" s="120">
        <v>91500</v>
      </c>
      <c r="AZ165" s="120">
        <v>97044</v>
      </c>
      <c r="BA165" s="120">
        <v>102588</v>
      </c>
      <c r="BB165" s="120">
        <v>108132</v>
      </c>
      <c r="BC165" s="120">
        <v>113676</v>
      </c>
      <c r="BD165" s="120">
        <v>119220</v>
      </c>
      <c r="BE165" s="120">
        <v>124764</v>
      </c>
      <c r="BF165" s="121">
        <v>130308</v>
      </c>
      <c r="BH165" s="119">
        <v>44850</v>
      </c>
      <c r="BI165" s="120">
        <v>59250</v>
      </c>
      <c r="BJ165" s="120">
        <v>62838</v>
      </c>
      <c r="BK165" s="120">
        <v>66426</v>
      </c>
      <c r="BL165" s="120">
        <v>70014</v>
      </c>
      <c r="BM165" s="120">
        <v>73602</v>
      </c>
      <c r="BN165" s="120">
        <v>77190</v>
      </c>
      <c r="BO165" s="120">
        <v>80778</v>
      </c>
      <c r="BP165" s="121">
        <v>84366</v>
      </c>
      <c r="BQ165" s="119">
        <v>71750</v>
      </c>
      <c r="BR165" s="120">
        <v>94750</v>
      </c>
      <c r="BS165" s="120">
        <v>100490</v>
      </c>
      <c r="BT165" s="120">
        <v>106230</v>
      </c>
      <c r="BU165" s="120">
        <v>111970</v>
      </c>
      <c r="BV165" s="120">
        <v>117710</v>
      </c>
      <c r="BW165" s="120">
        <v>123450</v>
      </c>
      <c r="BX165" s="120">
        <v>129190</v>
      </c>
      <c r="BY165" s="121">
        <v>134930</v>
      </c>
    </row>
    <row r="166" spans="1:77" x14ac:dyDescent="0.25">
      <c r="A166" s="85" t="s">
        <v>340</v>
      </c>
      <c r="C166">
        <v>40400</v>
      </c>
      <c r="D166">
        <v>53350</v>
      </c>
      <c r="E166">
        <v>56582</v>
      </c>
      <c r="F166">
        <v>59814</v>
      </c>
      <c r="G166">
        <v>63046</v>
      </c>
      <c r="H166">
        <v>66278</v>
      </c>
      <c r="I166">
        <v>69510</v>
      </c>
      <c r="J166">
        <v>72742</v>
      </c>
      <c r="K166">
        <v>75974</v>
      </c>
      <c r="L166">
        <v>64650</v>
      </c>
      <c r="M166">
        <v>85350</v>
      </c>
      <c r="N166">
        <v>90522</v>
      </c>
      <c r="O166">
        <v>95694</v>
      </c>
      <c r="P166">
        <v>100866</v>
      </c>
      <c r="Q166">
        <v>106038</v>
      </c>
      <c r="R166">
        <v>111210</v>
      </c>
      <c r="S166">
        <v>116382</v>
      </c>
      <c r="T166">
        <v>121554</v>
      </c>
      <c r="V166" s="119">
        <v>40700</v>
      </c>
      <c r="W166" s="120">
        <v>53750</v>
      </c>
      <c r="X166" s="120">
        <v>57006</v>
      </c>
      <c r="Y166" s="120">
        <v>60262</v>
      </c>
      <c r="Z166" s="120">
        <v>63518</v>
      </c>
      <c r="AA166" s="120">
        <v>66774</v>
      </c>
      <c r="AB166" s="120">
        <v>70030</v>
      </c>
      <c r="AC166" s="120">
        <v>73286</v>
      </c>
      <c r="AD166" s="121">
        <v>76542</v>
      </c>
      <c r="AE166" s="119">
        <v>65100</v>
      </c>
      <c r="AF166" s="120">
        <v>85950</v>
      </c>
      <c r="AG166" s="120">
        <v>91158</v>
      </c>
      <c r="AH166" s="120">
        <v>96366</v>
      </c>
      <c r="AI166" s="120">
        <v>101574</v>
      </c>
      <c r="AJ166" s="120">
        <v>106782</v>
      </c>
      <c r="AK166" s="120">
        <v>111990</v>
      </c>
      <c r="AL166" s="120">
        <v>117198</v>
      </c>
      <c r="AM166" s="121">
        <v>122406</v>
      </c>
      <c r="AO166" s="119">
        <v>43300</v>
      </c>
      <c r="AP166" s="120">
        <v>57200</v>
      </c>
      <c r="AQ166" s="120">
        <v>60664</v>
      </c>
      <c r="AR166" s="120">
        <v>64128</v>
      </c>
      <c r="AS166" s="120">
        <v>67592</v>
      </c>
      <c r="AT166" s="120">
        <v>71056</v>
      </c>
      <c r="AU166" s="120">
        <v>74520</v>
      </c>
      <c r="AV166" s="120">
        <v>77984</v>
      </c>
      <c r="AW166" s="121">
        <v>81448</v>
      </c>
      <c r="AX166" s="119">
        <v>69300</v>
      </c>
      <c r="AY166" s="120">
        <v>91500</v>
      </c>
      <c r="AZ166" s="120">
        <v>97044</v>
      </c>
      <c r="BA166" s="120">
        <v>102588</v>
      </c>
      <c r="BB166" s="120">
        <v>108132</v>
      </c>
      <c r="BC166" s="120">
        <v>113676</v>
      </c>
      <c r="BD166" s="120">
        <v>119220</v>
      </c>
      <c r="BE166" s="120">
        <v>124764</v>
      </c>
      <c r="BF166" s="121">
        <v>130308</v>
      </c>
      <c r="BH166" s="119">
        <v>44850</v>
      </c>
      <c r="BI166" s="120">
        <v>59250</v>
      </c>
      <c r="BJ166" s="120">
        <v>62838</v>
      </c>
      <c r="BK166" s="120">
        <v>66426</v>
      </c>
      <c r="BL166" s="120">
        <v>70014</v>
      </c>
      <c r="BM166" s="120">
        <v>73602</v>
      </c>
      <c r="BN166" s="120">
        <v>77190</v>
      </c>
      <c r="BO166" s="120">
        <v>80778</v>
      </c>
      <c r="BP166" s="121">
        <v>84366</v>
      </c>
      <c r="BQ166" s="119">
        <v>71750</v>
      </c>
      <c r="BR166" s="120">
        <v>94750</v>
      </c>
      <c r="BS166" s="120">
        <v>100490</v>
      </c>
      <c r="BT166" s="120">
        <v>106230</v>
      </c>
      <c r="BU166" s="120">
        <v>111970</v>
      </c>
      <c r="BV166" s="120">
        <v>117710</v>
      </c>
      <c r="BW166" s="120">
        <v>123450</v>
      </c>
      <c r="BX166" s="120">
        <v>129190</v>
      </c>
      <c r="BY166" s="121">
        <v>134930</v>
      </c>
    </row>
    <row r="167" spans="1:77" x14ac:dyDescent="0.25">
      <c r="A167" s="85" t="s">
        <v>341</v>
      </c>
      <c r="C167">
        <v>43100</v>
      </c>
      <c r="D167">
        <v>56900</v>
      </c>
      <c r="E167">
        <v>60348</v>
      </c>
      <c r="F167">
        <v>63796</v>
      </c>
      <c r="G167">
        <v>67244</v>
      </c>
      <c r="H167">
        <v>70692</v>
      </c>
      <c r="I167">
        <v>74140</v>
      </c>
      <c r="J167">
        <v>77588</v>
      </c>
      <c r="K167">
        <v>81036</v>
      </c>
      <c r="L167">
        <v>68950</v>
      </c>
      <c r="M167">
        <v>91000</v>
      </c>
      <c r="N167">
        <v>96516</v>
      </c>
      <c r="O167">
        <v>102032</v>
      </c>
      <c r="P167">
        <v>107548</v>
      </c>
      <c r="Q167">
        <v>113064</v>
      </c>
      <c r="R167">
        <v>118580</v>
      </c>
      <c r="S167">
        <v>124096</v>
      </c>
      <c r="T167">
        <v>129612</v>
      </c>
      <c r="V167" s="119">
        <v>47400</v>
      </c>
      <c r="W167" s="120">
        <v>62550</v>
      </c>
      <c r="X167" s="120">
        <v>66342</v>
      </c>
      <c r="Y167" s="120">
        <v>70134</v>
      </c>
      <c r="Z167" s="120">
        <v>73926</v>
      </c>
      <c r="AA167" s="120">
        <v>77718</v>
      </c>
      <c r="AB167" s="120">
        <v>81510</v>
      </c>
      <c r="AC167" s="120">
        <v>85302</v>
      </c>
      <c r="AD167" s="121">
        <v>89094</v>
      </c>
      <c r="AE167" s="119">
        <v>75800</v>
      </c>
      <c r="AF167" s="120">
        <v>100100</v>
      </c>
      <c r="AG167" s="120">
        <v>106164</v>
      </c>
      <c r="AH167" s="120">
        <v>112228</v>
      </c>
      <c r="AI167" s="120">
        <v>118292</v>
      </c>
      <c r="AJ167" s="120">
        <v>124356</v>
      </c>
      <c r="AK167" s="120">
        <v>130420</v>
      </c>
      <c r="AL167" s="120">
        <v>136484</v>
      </c>
      <c r="AM167" s="121">
        <v>142548</v>
      </c>
      <c r="AO167" s="119">
        <v>50600</v>
      </c>
      <c r="AP167" s="120">
        <v>66800</v>
      </c>
      <c r="AQ167" s="120">
        <v>70848</v>
      </c>
      <c r="AR167" s="120">
        <v>74896</v>
      </c>
      <c r="AS167" s="120">
        <v>78944</v>
      </c>
      <c r="AT167" s="120">
        <v>82992</v>
      </c>
      <c r="AU167" s="120">
        <v>87040</v>
      </c>
      <c r="AV167" s="120">
        <v>91088</v>
      </c>
      <c r="AW167" s="121">
        <v>95136</v>
      </c>
      <c r="AX167" s="119">
        <v>80950</v>
      </c>
      <c r="AY167" s="120">
        <v>106900</v>
      </c>
      <c r="AZ167" s="120">
        <v>113376</v>
      </c>
      <c r="BA167" s="120">
        <v>119852</v>
      </c>
      <c r="BB167" s="120">
        <v>126328</v>
      </c>
      <c r="BC167" s="120">
        <v>132804</v>
      </c>
      <c r="BD167" s="120">
        <v>139280</v>
      </c>
      <c r="BE167" s="120">
        <v>145756</v>
      </c>
      <c r="BF167" s="121">
        <v>152232</v>
      </c>
      <c r="BH167" s="119">
        <v>52450</v>
      </c>
      <c r="BI167" s="120">
        <v>69250</v>
      </c>
      <c r="BJ167" s="120">
        <v>73446</v>
      </c>
      <c r="BK167" s="120">
        <v>77642</v>
      </c>
      <c r="BL167" s="120">
        <v>81838</v>
      </c>
      <c r="BM167" s="120">
        <v>86034</v>
      </c>
      <c r="BN167" s="120">
        <v>90230</v>
      </c>
      <c r="BO167" s="120">
        <v>94426</v>
      </c>
      <c r="BP167" s="121">
        <v>98622</v>
      </c>
      <c r="BQ167" s="119">
        <v>83900</v>
      </c>
      <c r="BR167" s="120">
        <v>110750</v>
      </c>
      <c r="BS167" s="120">
        <v>117462</v>
      </c>
      <c r="BT167" s="120">
        <v>124174</v>
      </c>
      <c r="BU167" s="120">
        <v>130886</v>
      </c>
      <c r="BV167" s="120">
        <v>137598</v>
      </c>
      <c r="BW167" s="120">
        <v>144310</v>
      </c>
      <c r="BX167" s="120">
        <v>151022</v>
      </c>
      <c r="BY167" s="121">
        <v>157734</v>
      </c>
    </row>
    <row r="168" spans="1:77" x14ac:dyDescent="0.25">
      <c r="A168" s="85" t="s">
        <v>342</v>
      </c>
      <c r="C168">
        <v>40150</v>
      </c>
      <c r="D168">
        <v>53000</v>
      </c>
      <c r="E168">
        <v>56212</v>
      </c>
      <c r="F168">
        <v>59424</v>
      </c>
      <c r="G168">
        <v>62636</v>
      </c>
      <c r="H168">
        <v>65848</v>
      </c>
      <c r="I168">
        <v>69060</v>
      </c>
      <c r="J168">
        <v>72272</v>
      </c>
      <c r="K168">
        <v>75484</v>
      </c>
      <c r="L168">
        <v>64250</v>
      </c>
      <c r="M168">
        <v>84800</v>
      </c>
      <c r="N168">
        <v>89940</v>
      </c>
      <c r="O168">
        <v>95080</v>
      </c>
      <c r="P168">
        <v>100220</v>
      </c>
      <c r="Q168">
        <v>105360</v>
      </c>
      <c r="R168">
        <v>110500</v>
      </c>
      <c r="S168">
        <v>115640</v>
      </c>
      <c r="T168">
        <v>120780</v>
      </c>
      <c r="V168" s="119">
        <v>40700</v>
      </c>
      <c r="W168" s="120">
        <v>53750</v>
      </c>
      <c r="X168" s="120">
        <v>57006</v>
      </c>
      <c r="Y168" s="120">
        <v>60262</v>
      </c>
      <c r="Z168" s="120">
        <v>63518</v>
      </c>
      <c r="AA168" s="120">
        <v>66774</v>
      </c>
      <c r="AB168" s="120">
        <v>70030</v>
      </c>
      <c r="AC168" s="120">
        <v>73286</v>
      </c>
      <c r="AD168" s="121">
        <v>76542</v>
      </c>
      <c r="AE168" s="119">
        <v>65100</v>
      </c>
      <c r="AF168" s="120">
        <v>85950</v>
      </c>
      <c r="AG168" s="120">
        <v>91158</v>
      </c>
      <c r="AH168" s="120">
        <v>96366</v>
      </c>
      <c r="AI168" s="120">
        <v>101574</v>
      </c>
      <c r="AJ168" s="120">
        <v>106782</v>
      </c>
      <c r="AK168" s="120">
        <v>111990</v>
      </c>
      <c r="AL168" s="120">
        <v>117198</v>
      </c>
      <c r="AM168" s="121">
        <v>122406</v>
      </c>
      <c r="AO168" s="119">
        <v>43300</v>
      </c>
      <c r="AP168" s="120">
        <v>57200</v>
      </c>
      <c r="AQ168" s="120">
        <v>60664</v>
      </c>
      <c r="AR168" s="120">
        <v>64128</v>
      </c>
      <c r="AS168" s="120">
        <v>67592</v>
      </c>
      <c r="AT168" s="120">
        <v>71056</v>
      </c>
      <c r="AU168" s="120">
        <v>74520</v>
      </c>
      <c r="AV168" s="120">
        <v>77984</v>
      </c>
      <c r="AW168" s="121">
        <v>81448</v>
      </c>
      <c r="AX168" s="119">
        <v>69300</v>
      </c>
      <c r="AY168" s="120">
        <v>91500</v>
      </c>
      <c r="AZ168" s="120">
        <v>97044</v>
      </c>
      <c r="BA168" s="120">
        <v>102588</v>
      </c>
      <c r="BB168" s="120">
        <v>108132</v>
      </c>
      <c r="BC168" s="120">
        <v>113676</v>
      </c>
      <c r="BD168" s="120">
        <v>119220</v>
      </c>
      <c r="BE168" s="120">
        <v>124764</v>
      </c>
      <c r="BF168" s="121">
        <v>130308</v>
      </c>
      <c r="BH168" s="119">
        <v>44850</v>
      </c>
      <c r="BI168" s="120">
        <v>59250</v>
      </c>
      <c r="BJ168" s="120">
        <v>62838</v>
      </c>
      <c r="BK168" s="120">
        <v>66426</v>
      </c>
      <c r="BL168" s="120">
        <v>70014</v>
      </c>
      <c r="BM168" s="120">
        <v>73602</v>
      </c>
      <c r="BN168" s="120">
        <v>77190</v>
      </c>
      <c r="BO168" s="120">
        <v>80778</v>
      </c>
      <c r="BP168" s="121">
        <v>84366</v>
      </c>
      <c r="BQ168" s="119">
        <v>71750</v>
      </c>
      <c r="BR168" s="120">
        <v>94750</v>
      </c>
      <c r="BS168" s="120">
        <v>100490</v>
      </c>
      <c r="BT168" s="120">
        <v>106230</v>
      </c>
      <c r="BU168" s="120">
        <v>111970</v>
      </c>
      <c r="BV168" s="120">
        <v>117710</v>
      </c>
      <c r="BW168" s="120">
        <v>123450</v>
      </c>
      <c r="BX168" s="120">
        <v>129190</v>
      </c>
      <c r="BY168" s="121">
        <v>134930</v>
      </c>
    </row>
    <row r="169" spans="1:77" x14ac:dyDescent="0.25">
      <c r="A169" s="85" t="s">
        <v>343</v>
      </c>
      <c r="C169">
        <v>43200</v>
      </c>
      <c r="D169">
        <v>57050</v>
      </c>
      <c r="E169">
        <v>60506</v>
      </c>
      <c r="F169">
        <v>63962</v>
      </c>
      <c r="G169">
        <v>67418</v>
      </c>
      <c r="H169">
        <v>70874</v>
      </c>
      <c r="I169">
        <v>74330</v>
      </c>
      <c r="J169">
        <v>77786</v>
      </c>
      <c r="K169">
        <v>81242</v>
      </c>
      <c r="L169">
        <v>69100</v>
      </c>
      <c r="M169">
        <v>91200</v>
      </c>
      <c r="N169">
        <v>96728</v>
      </c>
      <c r="O169">
        <v>102256</v>
      </c>
      <c r="P169">
        <v>107784</v>
      </c>
      <c r="Q169">
        <v>113312</v>
      </c>
      <c r="R169">
        <v>118840</v>
      </c>
      <c r="S169">
        <v>124368</v>
      </c>
      <c r="T169">
        <v>129896</v>
      </c>
      <c r="V169" s="119">
        <v>43250</v>
      </c>
      <c r="W169" s="120">
        <v>57100</v>
      </c>
      <c r="X169" s="120">
        <v>60560</v>
      </c>
      <c r="Y169" s="120">
        <v>64020</v>
      </c>
      <c r="Z169" s="120">
        <v>67480</v>
      </c>
      <c r="AA169" s="120">
        <v>70940</v>
      </c>
      <c r="AB169" s="120">
        <v>74400</v>
      </c>
      <c r="AC169" s="120">
        <v>77860</v>
      </c>
      <c r="AD169" s="121">
        <v>81320</v>
      </c>
      <c r="AE169" s="119">
        <v>69200</v>
      </c>
      <c r="AF169" s="120">
        <v>91350</v>
      </c>
      <c r="AG169" s="120">
        <v>96886</v>
      </c>
      <c r="AH169" s="120">
        <v>102422</v>
      </c>
      <c r="AI169" s="120">
        <v>107958</v>
      </c>
      <c r="AJ169" s="120">
        <v>113494</v>
      </c>
      <c r="AK169" s="120">
        <v>119030</v>
      </c>
      <c r="AL169" s="120">
        <v>124566</v>
      </c>
      <c r="AM169" s="121">
        <v>130102</v>
      </c>
      <c r="AO169" s="119">
        <v>46000</v>
      </c>
      <c r="AP169" s="120">
        <v>60750</v>
      </c>
      <c r="AQ169" s="120">
        <v>64430</v>
      </c>
      <c r="AR169" s="120">
        <v>68110</v>
      </c>
      <c r="AS169" s="120">
        <v>71790</v>
      </c>
      <c r="AT169" s="120">
        <v>75470</v>
      </c>
      <c r="AU169" s="120">
        <v>79150</v>
      </c>
      <c r="AV169" s="120">
        <v>82830</v>
      </c>
      <c r="AW169" s="121">
        <v>86510</v>
      </c>
      <c r="AX169" s="119">
        <v>73600</v>
      </c>
      <c r="AY169" s="120">
        <v>97200</v>
      </c>
      <c r="AZ169" s="120">
        <v>103088</v>
      </c>
      <c r="BA169" s="120">
        <v>108976</v>
      </c>
      <c r="BB169" s="120">
        <v>114864</v>
      </c>
      <c r="BC169" s="120">
        <v>120752</v>
      </c>
      <c r="BD169" s="120">
        <v>126640</v>
      </c>
      <c r="BE169" s="120">
        <v>132528</v>
      </c>
      <c r="BF169" s="121">
        <v>138416</v>
      </c>
      <c r="BH169" s="119">
        <v>46250</v>
      </c>
      <c r="BI169" s="120">
        <v>61050</v>
      </c>
      <c r="BJ169" s="120">
        <v>64750</v>
      </c>
      <c r="BK169" s="120">
        <v>68450</v>
      </c>
      <c r="BL169" s="120">
        <v>72150</v>
      </c>
      <c r="BM169" s="120">
        <v>75850</v>
      </c>
      <c r="BN169" s="120">
        <v>79550</v>
      </c>
      <c r="BO169" s="120">
        <v>83250</v>
      </c>
      <c r="BP169" s="121">
        <v>86950</v>
      </c>
      <c r="BQ169" s="119">
        <v>74000</v>
      </c>
      <c r="BR169" s="120">
        <v>97700</v>
      </c>
      <c r="BS169" s="120">
        <v>103620</v>
      </c>
      <c r="BT169" s="120">
        <v>109540</v>
      </c>
      <c r="BU169" s="120">
        <v>115460</v>
      </c>
      <c r="BV169" s="120">
        <v>121380</v>
      </c>
      <c r="BW169" s="120">
        <v>127300</v>
      </c>
      <c r="BX169" s="120">
        <v>133220</v>
      </c>
      <c r="BY169" s="121">
        <v>139140</v>
      </c>
    </row>
    <row r="170" spans="1:77" x14ac:dyDescent="0.25">
      <c r="A170" s="85" t="s">
        <v>344</v>
      </c>
      <c r="C170">
        <v>40150</v>
      </c>
      <c r="D170">
        <v>53000</v>
      </c>
      <c r="E170">
        <v>56212</v>
      </c>
      <c r="F170">
        <v>59424</v>
      </c>
      <c r="G170">
        <v>62636</v>
      </c>
      <c r="H170">
        <v>65848</v>
      </c>
      <c r="I170">
        <v>69060</v>
      </c>
      <c r="J170">
        <v>72272</v>
      </c>
      <c r="K170">
        <v>75484</v>
      </c>
      <c r="L170">
        <v>64250</v>
      </c>
      <c r="M170">
        <v>84800</v>
      </c>
      <c r="N170">
        <v>89940</v>
      </c>
      <c r="O170">
        <v>95080</v>
      </c>
      <c r="P170">
        <v>100220</v>
      </c>
      <c r="Q170">
        <v>105360</v>
      </c>
      <c r="R170">
        <v>110500</v>
      </c>
      <c r="S170">
        <v>115640</v>
      </c>
      <c r="T170">
        <v>120780</v>
      </c>
      <c r="V170" s="119">
        <v>40700</v>
      </c>
      <c r="W170" s="120">
        <v>53750</v>
      </c>
      <c r="X170" s="120">
        <v>57006</v>
      </c>
      <c r="Y170" s="120">
        <v>60262</v>
      </c>
      <c r="Z170" s="120">
        <v>63518</v>
      </c>
      <c r="AA170" s="120">
        <v>66774</v>
      </c>
      <c r="AB170" s="120">
        <v>70030</v>
      </c>
      <c r="AC170" s="120">
        <v>73286</v>
      </c>
      <c r="AD170" s="121">
        <v>76542</v>
      </c>
      <c r="AE170" s="119">
        <v>65100</v>
      </c>
      <c r="AF170" s="120">
        <v>85950</v>
      </c>
      <c r="AG170" s="120">
        <v>91158</v>
      </c>
      <c r="AH170" s="120">
        <v>96366</v>
      </c>
      <c r="AI170" s="120">
        <v>101574</v>
      </c>
      <c r="AJ170" s="120">
        <v>106782</v>
      </c>
      <c r="AK170" s="120">
        <v>111990</v>
      </c>
      <c r="AL170" s="120">
        <v>117198</v>
      </c>
      <c r="AM170" s="121">
        <v>122406</v>
      </c>
      <c r="AO170" s="119">
        <v>43300</v>
      </c>
      <c r="AP170" s="120">
        <v>57200</v>
      </c>
      <c r="AQ170" s="120">
        <v>60664</v>
      </c>
      <c r="AR170" s="120">
        <v>64128</v>
      </c>
      <c r="AS170" s="120">
        <v>67592</v>
      </c>
      <c r="AT170" s="120">
        <v>71056</v>
      </c>
      <c r="AU170" s="120">
        <v>74520</v>
      </c>
      <c r="AV170" s="120">
        <v>77984</v>
      </c>
      <c r="AW170" s="121">
        <v>81448</v>
      </c>
      <c r="AX170" s="119">
        <v>69300</v>
      </c>
      <c r="AY170" s="120">
        <v>91500</v>
      </c>
      <c r="AZ170" s="120">
        <v>97044</v>
      </c>
      <c r="BA170" s="120">
        <v>102588</v>
      </c>
      <c r="BB170" s="120">
        <v>108132</v>
      </c>
      <c r="BC170" s="120">
        <v>113676</v>
      </c>
      <c r="BD170" s="120">
        <v>119220</v>
      </c>
      <c r="BE170" s="120">
        <v>124764</v>
      </c>
      <c r="BF170" s="121">
        <v>130308</v>
      </c>
      <c r="BH170" s="119">
        <v>44850</v>
      </c>
      <c r="BI170" s="120">
        <v>59250</v>
      </c>
      <c r="BJ170" s="120">
        <v>62838</v>
      </c>
      <c r="BK170" s="120">
        <v>66426</v>
      </c>
      <c r="BL170" s="120">
        <v>70014</v>
      </c>
      <c r="BM170" s="120">
        <v>73602</v>
      </c>
      <c r="BN170" s="120">
        <v>77190</v>
      </c>
      <c r="BO170" s="120">
        <v>80778</v>
      </c>
      <c r="BP170" s="121">
        <v>84366</v>
      </c>
      <c r="BQ170" s="119">
        <v>71750</v>
      </c>
      <c r="BR170" s="120">
        <v>94750</v>
      </c>
      <c r="BS170" s="120">
        <v>100490</v>
      </c>
      <c r="BT170" s="120">
        <v>106230</v>
      </c>
      <c r="BU170" s="120">
        <v>111970</v>
      </c>
      <c r="BV170" s="120">
        <v>117710</v>
      </c>
      <c r="BW170" s="120">
        <v>123450</v>
      </c>
      <c r="BX170" s="120">
        <v>129190</v>
      </c>
      <c r="BY170" s="121">
        <v>134930</v>
      </c>
    </row>
    <row r="171" spans="1:77" x14ac:dyDescent="0.25">
      <c r="A171" s="85" t="s">
        <v>345</v>
      </c>
      <c r="C171">
        <v>40150</v>
      </c>
      <c r="D171">
        <v>53000</v>
      </c>
      <c r="E171">
        <v>56212</v>
      </c>
      <c r="F171">
        <v>59424</v>
      </c>
      <c r="G171">
        <v>62636</v>
      </c>
      <c r="H171">
        <v>65848</v>
      </c>
      <c r="I171">
        <v>69060</v>
      </c>
      <c r="J171">
        <v>72272</v>
      </c>
      <c r="K171">
        <v>75484</v>
      </c>
      <c r="L171">
        <v>64250</v>
      </c>
      <c r="M171">
        <v>84800</v>
      </c>
      <c r="N171">
        <v>89940</v>
      </c>
      <c r="O171">
        <v>95080</v>
      </c>
      <c r="P171">
        <v>100220</v>
      </c>
      <c r="Q171">
        <v>105360</v>
      </c>
      <c r="R171">
        <v>110500</v>
      </c>
      <c r="S171">
        <v>115640</v>
      </c>
      <c r="T171">
        <v>120780</v>
      </c>
      <c r="V171" s="119">
        <v>40700</v>
      </c>
      <c r="W171" s="120">
        <v>53750</v>
      </c>
      <c r="X171" s="120">
        <v>57006</v>
      </c>
      <c r="Y171" s="120">
        <v>60262</v>
      </c>
      <c r="Z171" s="120">
        <v>63518</v>
      </c>
      <c r="AA171" s="120">
        <v>66774</v>
      </c>
      <c r="AB171" s="120">
        <v>70030</v>
      </c>
      <c r="AC171" s="120">
        <v>73286</v>
      </c>
      <c r="AD171" s="121">
        <v>76542</v>
      </c>
      <c r="AE171" s="119">
        <v>65100</v>
      </c>
      <c r="AF171" s="120">
        <v>85950</v>
      </c>
      <c r="AG171" s="120">
        <v>91158</v>
      </c>
      <c r="AH171" s="120">
        <v>96366</v>
      </c>
      <c r="AI171" s="120">
        <v>101574</v>
      </c>
      <c r="AJ171" s="120">
        <v>106782</v>
      </c>
      <c r="AK171" s="120">
        <v>111990</v>
      </c>
      <c r="AL171" s="120">
        <v>117198</v>
      </c>
      <c r="AM171" s="121">
        <v>122406</v>
      </c>
      <c r="AO171" s="119">
        <v>43300</v>
      </c>
      <c r="AP171" s="120">
        <v>57200</v>
      </c>
      <c r="AQ171" s="120">
        <v>60664</v>
      </c>
      <c r="AR171" s="120">
        <v>64128</v>
      </c>
      <c r="AS171" s="120">
        <v>67592</v>
      </c>
      <c r="AT171" s="120">
        <v>71056</v>
      </c>
      <c r="AU171" s="120">
        <v>74520</v>
      </c>
      <c r="AV171" s="120">
        <v>77984</v>
      </c>
      <c r="AW171" s="121">
        <v>81448</v>
      </c>
      <c r="AX171" s="119">
        <v>69300</v>
      </c>
      <c r="AY171" s="120">
        <v>91500</v>
      </c>
      <c r="AZ171" s="120">
        <v>97044</v>
      </c>
      <c r="BA171" s="120">
        <v>102588</v>
      </c>
      <c r="BB171" s="120">
        <v>108132</v>
      </c>
      <c r="BC171" s="120">
        <v>113676</v>
      </c>
      <c r="BD171" s="120">
        <v>119220</v>
      </c>
      <c r="BE171" s="120">
        <v>124764</v>
      </c>
      <c r="BF171" s="121">
        <v>130308</v>
      </c>
      <c r="BH171" s="119">
        <v>44850</v>
      </c>
      <c r="BI171" s="120">
        <v>59250</v>
      </c>
      <c r="BJ171" s="120">
        <v>62838</v>
      </c>
      <c r="BK171" s="120">
        <v>66426</v>
      </c>
      <c r="BL171" s="120">
        <v>70014</v>
      </c>
      <c r="BM171" s="120">
        <v>73602</v>
      </c>
      <c r="BN171" s="120">
        <v>77190</v>
      </c>
      <c r="BO171" s="120">
        <v>80778</v>
      </c>
      <c r="BP171" s="121">
        <v>84366</v>
      </c>
      <c r="BQ171" s="119">
        <v>71750</v>
      </c>
      <c r="BR171" s="120">
        <v>94750</v>
      </c>
      <c r="BS171" s="120">
        <v>100490</v>
      </c>
      <c r="BT171" s="120">
        <v>106230</v>
      </c>
      <c r="BU171" s="120">
        <v>111970</v>
      </c>
      <c r="BV171" s="120">
        <v>117710</v>
      </c>
      <c r="BW171" s="120">
        <v>123450</v>
      </c>
      <c r="BX171" s="120">
        <v>129190</v>
      </c>
      <c r="BY171" s="121">
        <v>134930</v>
      </c>
    </row>
    <row r="172" spans="1:77" x14ac:dyDescent="0.25">
      <c r="A172" s="85" t="s">
        <v>346</v>
      </c>
      <c r="C172">
        <v>40150</v>
      </c>
      <c r="D172">
        <v>53000</v>
      </c>
      <c r="E172">
        <v>56212</v>
      </c>
      <c r="F172">
        <v>59424</v>
      </c>
      <c r="G172">
        <v>62636</v>
      </c>
      <c r="H172">
        <v>65848</v>
      </c>
      <c r="I172">
        <v>69060</v>
      </c>
      <c r="J172">
        <v>72272</v>
      </c>
      <c r="K172">
        <v>75484</v>
      </c>
      <c r="L172">
        <v>64250</v>
      </c>
      <c r="M172">
        <v>84800</v>
      </c>
      <c r="N172">
        <v>89940</v>
      </c>
      <c r="O172">
        <v>95080</v>
      </c>
      <c r="P172">
        <v>100220</v>
      </c>
      <c r="Q172">
        <v>105360</v>
      </c>
      <c r="R172">
        <v>110500</v>
      </c>
      <c r="S172">
        <v>115640</v>
      </c>
      <c r="T172">
        <v>120780</v>
      </c>
      <c r="V172" s="119">
        <v>40700</v>
      </c>
      <c r="W172" s="120">
        <v>53750</v>
      </c>
      <c r="X172" s="120">
        <v>57006</v>
      </c>
      <c r="Y172" s="120">
        <v>60262</v>
      </c>
      <c r="Z172" s="120">
        <v>63518</v>
      </c>
      <c r="AA172" s="120">
        <v>66774</v>
      </c>
      <c r="AB172" s="120">
        <v>70030</v>
      </c>
      <c r="AC172" s="120">
        <v>73286</v>
      </c>
      <c r="AD172" s="121">
        <v>76542</v>
      </c>
      <c r="AE172" s="119">
        <v>65100</v>
      </c>
      <c r="AF172" s="120">
        <v>85950</v>
      </c>
      <c r="AG172" s="120">
        <v>91158</v>
      </c>
      <c r="AH172" s="120">
        <v>96366</v>
      </c>
      <c r="AI172" s="120">
        <v>101574</v>
      </c>
      <c r="AJ172" s="120">
        <v>106782</v>
      </c>
      <c r="AK172" s="120">
        <v>111990</v>
      </c>
      <c r="AL172" s="120">
        <v>117198</v>
      </c>
      <c r="AM172" s="121">
        <v>122406</v>
      </c>
      <c r="AO172" s="119">
        <v>43300</v>
      </c>
      <c r="AP172" s="120">
        <v>57200</v>
      </c>
      <c r="AQ172" s="120">
        <v>60664</v>
      </c>
      <c r="AR172" s="120">
        <v>64128</v>
      </c>
      <c r="AS172" s="120">
        <v>67592</v>
      </c>
      <c r="AT172" s="120">
        <v>71056</v>
      </c>
      <c r="AU172" s="120">
        <v>74520</v>
      </c>
      <c r="AV172" s="120">
        <v>77984</v>
      </c>
      <c r="AW172" s="121">
        <v>81448</v>
      </c>
      <c r="AX172" s="119">
        <v>69300</v>
      </c>
      <c r="AY172" s="120">
        <v>91500</v>
      </c>
      <c r="AZ172" s="120">
        <v>97044</v>
      </c>
      <c r="BA172" s="120">
        <v>102588</v>
      </c>
      <c r="BB172" s="120">
        <v>108132</v>
      </c>
      <c r="BC172" s="120">
        <v>113676</v>
      </c>
      <c r="BD172" s="120">
        <v>119220</v>
      </c>
      <c r="BE172" s="120">
        <v>124764</v>
      </c>
      <c r="BF172" s="121">
        <v>130308</v>
      </c>
      <c r="BH172" s="119">
        <v>44850</v>
      </c>
      <c r="BI172" s="120">
        <v>59250</v>
      </c>
      <c r="BJ172" s="120">
        <v>62838</v>
      </c>
      <c r="BK172" s="120">
        <v>66426</v>
      </c>
      <c r="BL172" s="120">
        <v>70014</v>
      </c>
      <c r="BM172" s="120">
        <v>73602</v>
      </c>
      <c r="BN172" s="120">
        <v>77190</v>
      </c>
      <c r="BO172" s="120">
        <v>80778</v>
      </c>
      <c r="BP172" s="121">
        <v>84366</v>
      </c>
      <c r="BQ172" s="119">
        <v>71750</v>
      </c>
      <c r="BR172" s="120">
        <v>94750</v>
      </c>
      <c r="BS172" s="120">
        <v>100490</v>
      </c>
      <c r="BT172" s="120">
        <v>106230</v>
      </c>
      <c r="BU172" s="120">
        <v>111970</v>
      </c>
      <c r="BV172" s="120">
        <v>117710</v>
      </c>
      <c r="BW172" s="120">
        <v>123450</v>
      </c>
      <c r="BX172" s="120">
        <v>129190</v>
      </c>
      <c r="BY172" s="121">
        <v>134930</v>
      </c>
    </row>
    <row r="173" spans="1:77" x14ac:dyDescent="0.25">
      <c r="A173" s="85" t="s">
        <v>347</v>
      </c>
      <c r="C173">
        <v>40150</v>
      </c>
      <c r="D173">
        <v>53000</v>
      </c>
      <c r="E173">
        <v>56212</v>
      </c>
      <c r="F173">
        <v>59424</v>
      </c>
      <c r="G173">
        <v>62636</v>
      </c>
      <c r="H173">
        <v>65848</v>
      </c>
      <c r="I173">
        <v>69060</v>
      </c>
      <c r="J173">
        <v>72272</v>
      </c>
      <c r="K173">
        <v>75484</v>
      </c>
      <c r="L173">
        <v>64250</v>
      </c>
      <c r="M173">
        <v>84800</v>
      </c>
      <c r="N173">
        <v>89940</v>
      </c>
      <c r="O173">
        <v>95080</v>
      </c>
      <c r="P173">
        <v>100220</v>
      </c>
      <c r="Q173">
        <v>105360</v>
      </c>
      <c r="R173">
        <v>110500</v>
      </c>
      <c r="S173">
        <v>115640</v>
      </c>
      <c r="T173">
        <v>120780</v>
      </c>
      <c r="V173" s="119">
        <v>40700</v>
      </c>
      <c r="W173" s="120">
        <v>53750</v>
      </c>
      <c r="X173" s="120">
        <v>57006</v>
      </c>
      <c r="Y173" s="120">
        <v>60262</v>
      </c>
      <c r="Z173" s="120">
        <v>63518</v>
      </c>
      <c r="AA173" s="120">
        <v>66774</v>
      </c>
      <c r="AB173" s="120">
        <v>70030</v>
      </c>
      <c r="AC173" s="120">
        <v>73286</v>
      </c>
      <c r="AD173" s="121">
        <v>76542</v>
      </c>
      <c r="AE173" s="119">
        <v>65100</v>
      </c>
      <c r="AF173" s="120">
        <v>85950</v>
      </c>
      <c r="AG173" s="120">
        <v>91158</v>
      </c>
      <c r="AH173" s="120">
        <v>96366</v>
      </c>
      <c r="AI173" s="120">
        <v>101574</v>
      </c>
      <c r="AJ173" s="120">
        <v>106782</v>
      </c>
      <c r="AK173" s="120">
        <v>111990</v>
      </c>
      <c r="AL173" s="120">
        <v>117198</v>
      </c>
      <c r="AM173" s="121">
        <v>122406</v>
      </c>
      <c r="AO173" s="119">
        <v>43300</v>
      </c>
      <c r="AP173" s="120">
        <v>57200</v>
      </c>
      <c r="AQ173" s="120">
        <v>60664</v>
      </c>
      <c r="AR173" s="120">
        <v>64128</v>
      </c>
      <c r="AS173" s="120">
        <v>67592</v>
      </c>
      <c r="AT173" s="120">
        <v>71056</v>
      </c>
      <c r="AU173" s="120">
        <v>74520</v>
      </c>
      <c r="AV173" s="120">
        <v>77984</v>
      </c>
      <c r="AW173" s="121">
        <v>81448</v>
      </c>
      <c r="AX173" s="119">
        <v>69300</v>
      </c>
      <c r="AY173" s="120">
        <v>91500</v>
      </c>
      <c r="AZ173" s="120">
        <v>97044</v>
      </c>
      <c r="BA173" s="120">
        <v>102588</v>
      </c>
      <c r="BB173" s="120">
        <v>108132</v>
      </c>
      <c r="BC173" s="120">
        <v>113676</v>
      </c>
      <c r="BD173" s="120">
        <v>119220</v>
      </c>
      <c r="BE173" s="120">
        <v>124764</v>
      </c>
      <c r="BF173" s="121">
        <v>130308</v>
      </c>
      <c r="BH173" s="119">
        <v>44850</v>
      </c>
      <c r="BI173" s="120">
        <v>59250</v>
      </c>
      <c r="BJ173" s="120">
        <v>62838</v>
      </c>
      <c r="BK173" s="120">
        <v>66426</v>
      </c>
      <c r="BL173" s="120">
        <v>70014</v>
      </c>
      <c r="BM173" s="120">
        <v>73602</v>
      </c>
      <c r="BN173" s="120">
        <v>77190</v>
      </c>
      <c r="BO173" s="120">
        <v>80778</v>
      </c>
      <c r="BP173" s="121">
        <v>84366</v>
      </c>
      <c r="BQ173" s="119">
        <v>71750</v>
      </c>
      <c r="BR173" s="120">
        <v>94750</v>
      </c>
      <c r="BS173" s="120">
        <v>100490</v>
      </c>
      <c r="BT173" s="120">
        <v>106230</v>
      </c>
      <c r="BU173" s="120">
        <v>111970</v>
      </c>
      <c r="BV173" s="120">
        <v>117710</v>
      </c>
      <c r="BW173" s="120">
        <v>123450</v>
      </c>
      <c r="BX173" s="120">
        <v>129190</v>
      </c>
      <c r="BY173" s="121">
        <v>134930</v>
      </c>
    </row>
    <row r="174" spans="1:77" x14ac:dyDescent="0.25">
      <c r="A174" s="85" t="s">
        <v>348</v>
      </c>
      <c r="C174">
        <v>51650</v>
      </c>
      <c r="D174">
        <v>68200</v>
      </c>
      <c r="E174">
        <v>72332</v>
      </c>
      <c r="F174">
        <v>76464</v>
      </c>
      <c r="G174">
        <v>80596</v>
      </c>
      <c r="H174">
        <v>84728</v>
      </c>
      <c r="I174">
        <v>88860</v>
      </c>
      <c r="J174">
        <v>92992</v>
      </c>
      <c r="K174">
        <v>97124</v>
      </c>
      <c r="L174">
        <v>82650</v>
      </c>
      <c r="M174">
        <v>109100</v>
      </c>
      <c r="N174">
        <v>115712</v>
      </c>
      <c r="O174">
        <v>122324</v>
      </c>
      <c r="P174">
        <v>128936</v>
      </c>
      <c r="Q174">
        <v>135548</v>
      </c>
      <c r="R174">
        <v>142160</v>
      </c>
      <c r="S174">
        <v>148772</v>
      </c>
      <c r="T174">
        <v>155384</v>
      </c>
      <c r="V174" s="119">
        <v>56800</v>
      </c>
      <c r="W174" s="120">
        <v>75000</v>
      </c>
      <c r="X174" s="120">
        <v>79544</v>
      </c>
      <c r="Y174" s="120">
        <v>84088</v>
      </c>
      <c r="Z174" s="120">
        <v>88632</v>
      </c>
      <c r="AA174" s="120">
        <v>93176</v>
      </c>
      <c r="AB174" s="120">
        <v>97720</v>
      </c>
      <c r="AC174" s="120">
        <v>102264</v>
      </c>
      <c r="AD174" s="121">
        <v>106808</v>
      </c>
      <c r="AE174" s="119">
        <v>90900</v>
      </c>
      <c r="AF174" s="120">
        <v>120000</v>
      </c>
      <c r="AG174" s="120">
        <v>127272</v>
      </c>
      <c r="AH174" s="120">
        <v>134544</v>
      </c>
      <c r="AI174" s="120">
        <v>141816</v>
      </c>
      <c r="AJ174" s="120">
        <v>149088</v>
      </c>
      <c r="AK174" s="120">
        <v>156360</v>
      </c>
      <c r="AL174" s="120">
        <v>163632</v>
      </c>
      <c r="AM174" s="121">
        <v>170904</v>
      </c>
      <c r="AO174" s="119">
        <v>59400</v>
      </c>
      <c r="AP174" s="120">
        <v>78450</v>
      </c>
      <c r="AQ174" s="120">
        <v>83202</v>
      </c>
      <c r="AR174" s="120">
        <v>87954</v>
      </c>
      <c r="AS174" s="120">
        <v>92706</v>
      </c>
      <c r="AT174" s="120">
        <v>97458</v>
      </c>
      <c r="AU174" s="120">
        <v>102210</v>
      </c>
      <c r="AV174" s="120">
        <v>106962</v>
      </c>
      <c r="AW174" s="121">
        <v>111714</v>
      </c>
      <c r="AX174" s="119">
        <v>95050</v>
      </c>
      <c r="AY174" s="120">
        <v>125500</v>
      </c>
      <c r="AZ174" s="120">
        <v>133104</v>
      </c>
      <c r="BA174" s="120">
        <v>140708</v>
      </c>
      <c r="BB174" s="120">
        <v>148312</v>
      </c>
      <c r="BC174" s="120">
        <v>155916</v>
      </c>
      <c r="BD174" s="120">
        <v>163520</v>
      </c>
      <c r="BE174" s="120">
        <v>171124</v>
      </c>
      <c r="BF174" s="121">
        <v>178728</v>
      </c>
      <c r="BH174" s="119">
        <v>59400</v>
      </c>
      <c r="BI174" s="120">
        <v>78450</v>
      </c>
      <c r="BJ174" s="120">
        <v>83202</v>
      </c>
      <c r="BK174" s="120">
        <v>87954</v>
      </c>
      <c r="BL174" s="120">
        <v>92706</v>
      </c>
      <c r="BM174" s="120">
        <v>97458</v>
      </c>
      <c r="BN174" s="120">
        <v>102210</v>
      </c>
      <c r="BO174" s="120">
        <v>106962</v>
      </c>
      <c r="BP174" s="121">
        <v>111714</v>
      </c>
      <c r="BQ174" s="119">
        <v>95050</v>
      </c>
      <c r="BR174" s="120">
        <v>125500</v>
      </c>
      <c r="BS174" s="120">
        <v>133104</v>
      </c>
      <c r="BT174" s="120">
        <v>140708</v>
      </c>
      <c r="BU174" s="120">
        <v>148312</v>
      </c>
      <c r="BV174" s="120">
        <v>155916</v>
      </c>
      <c r="BW174" s="120">
        <v>163520</v>
      </c>
      <c r="BX174" s="120">
        <v>171124</v>
      </c>
      <c r="BY174" s="121">
        <v>178728</v>
      </c>
    </row>
    <row r="175" spans="1:77" x14ac:dyDescent="0.25">
      <c r="A175" s="85" t="s">
        <v>349</v>
      </c>
      <c r="C175">
        <v>40150</v>
      </c>
      <c r="D175">
        <v>53000</v>
      </c>
      <c r="E175">
        <v>56212</v>
      </c>
      <c r="F175">
        <v>59424</v>
      </c>
      <c r="G175">
        <v>62636</v>
      </c>
      <c r="H175">
        <v>65848</v>
      </c>
      <c r="I175">
        <v>69060</v>
      </c>
      <c r="J175">
        <v>72272</v>
      </c>
      <c r="K175">
        <v>75484</v>
      </c>
      <c r="L175">
        <v>64250</v>
      </c>
      <c r="M175">
        <v>84800</v>
      </c>
      <c r="N175">
        <v>89940</v>
      </c>
      <c r="O175">
        <v>95080</v>
      </c>
      <c r="P175">
        <v>100220</v>
      </c>
      <c r="Q175">
        <v>105360</v>
      </c>
      <c r="R175">
        <v>110500</v>
      </c>
      <c r="S175">
        <v>115640</v>
      </c>
      <c r="T175">
        <v>120780</v>
      </c>
      <c r="V175" s="119">
        <v>40800</v>
      </c>
      <c r="W175" s="120">
        <v>53900</v>
      </c>
      <c r="X175" s="120">
        <v>57164</v>
      </c>
      <c r="Y175" s="120">
        <v>60428</v>
      </c>
      <c r="Z175" s="120">
        <v>63692</v>
      </c>
      <c r="AA175" s="120">
        <v>66956</v>
      </c>
      <c r="AB175" s="120">
        <v>70220</v>
      </c>
      <c r="AC175" s="120">
        <v>73484</v>
      </c>
      <c r="AD175" s="121">
        <v>76748</v>
      </c>
      <c r="AE175" s="119">
        <v>65300</v>
      </c>
      <c r="AF175" s="120">
        <v>86200</v>
      </c>
      <c r="AG175" s="120">
        <v>91424</v>
      </c>
      <c r="AH175" s="120">
        <v>96648</v>
      </c>
      <c r="AI175" s="120">
        <v>101872</v>
      </c>
      <c r="AJ175" s="120">
        <v>107096</v>
      </c>
      <c r="AK175" s="120">
        <v>112320</v>
      </c>
      <c r="AL175" s="120">
        <v>117544</v>
      </c>
      <c r="AM175" s="121">
        <v>122768</v>
      </c>
      <c r="AO175" s="119">
        <v>43300</v>
      </c>
      <c r="AP175" s="120">
        <v>57200</v>
      </c>
      <c r="AQ175" s="120">
        <v>60664</v>
      </c>
      <c r="AR175" s="120">
        <v>64128</v>
      </c>
      <c r="AS175" s="120">
        <v>67592</v>
      </c>
      <c r="AT175" s="120">
        <v>71056</v>
      </c>
      <c r="AU175" s="120">
        <v>74520</v>
      </c>
      <c r="AV175" s="120">
        <v>77984</v>
      </c>
      <c r="AW175" s="121">
        <v>81448</v>
      </c>
      <c r="AX175" s="119">
        <v>69300</v>
      </c>
      <c r="AY175" s="120">
        <v>91500</v>
      </c>
      <c r="AZ175" s="120">
        <v>97044</v>
      </c>
      <c r="BA175" s="120">
        <v>102588</v>
      </c>
      <c r="BB175" s="120">
        <v>108132</v>
      </c>
      <c r="BC175" s="120">
        <v>113676</v>
      </c>
      <c r="BD175" s="120">
        <v>119220</v>
      </c>
      <c r="BE175" s="120">
        <v>124764</v>
      </c>
      <c r="BF175" s="121">
        <v>130308</v>
      </c>
      <c r="BH175" s="119">
        <v>46050</v>
      </c>
      <c r="BI175" s="120">
        <v>60800</v>
      </c>
      <c r="BJ175" s="120">
        <v>64484</v>
      </c>
      <c r="BK175" s="120">
        <v>68168</v>
      </c>
      <c r="BL175" s="120">
        <v>71852</v>
      </c>
      <c r="BM175" s="120">
        <v>75536</v>
      </c>
      <c r="BN175" s="120">
        <v>79220</v>
      </c>
      <c r="BO175" s="120">
        <v>82904</v>
      </c>
      <c r="BP175" s="121">
        <v>86588</v>
      </c>
      <c r="BQ175" s="119">
        <v>73700</v>
      </c>
      <c r="BR175" s="120">
        <v>97300</v>
      </c>
      <c r="BS175" s="120">
        <v>103196</v>
      </c>
      <c r="BT175" s="120">
        <v>109092</v>
      </c>
      <c r="BU175" s="120">
        <v>114988</v>
      </c>
      <c r="BV175" s="120">
        <v>120884</v>
      </c>
      <c r="BW175" s="120">
        <v>126780</v>
      </c>
      <c r="BX175" s="120">
        <v>132676</v>
      </c>
      <c r="BY175" s="121">
        <v>138572</v>
      </c>
    </row>
    <row r="176" spans="1:77" x14ac:dyDescent="0.25">
      <c r="A176" s="85" t="s">
        <v>350</v>
      </c>
      <c r="C176">
        <v>40150</v>
      </c>
      <c r="D176">
        <v>53000</v>
      </c>
      <c r="E176">
        <v>56212</v>
      </c>
      <c r="F176">
        <v>59424</v>
      </c>
      <c r="G176">
        <v>62636</v>
      </c>
      <c r="H176">
        <v>65848</v>
      </c>
      <c r="I176">
        <v>69060</v>
      </c>
      <c r="J176">
        <v>72272</v>
      </c>
      <c r="K176">
        <v>75484</v>
      </c>
      <c r="L176">
        <v>64250</v>
      </c>
      <c r="M176">
        <v>84800</v>
      </c>
      <c r="N176">
        <v>89940</v>
      </c>
      <c r="O176">
        <v>95080</v>
      </c>
      <c r="P176">
        <v>100220</v>
      </c>
      <c r="Q176">
        <v>105360</v>
      </c>
      <c r="R176">
        <v>110500</v>
      </c>
      <c r="S176">
        <v>115640</v>
      </c>
      <c r="T176">
        <v>120780</v>
      </c>
      <c r="V176" s="119">
        <v>43750</v>
      </c>
      <c r="W176" s="120">
        <v>57750</v>
      </c>
      <c r="X176" s="120">
        <v>61250</v>
      </c>
      <c r="Y176" s="120">
        <v>64750</v>
      </c>
      <c r="Z176" s="120">
        <v>68250</v>
      </c>
      <c r="AA176" s="120">
        <v>71750</v>
      </c>
      <c r="AB176" s="120">
        <v>75250</v>
      </c>
      <c r="AC176" s="120">
        <v>78750</v>
      </c>
      <c r="AD176" s="121">
        <v>82250</v>
      </c>
      <c r="AE176" s="119">
        <v>70000</v>
      </c>
      <c r="AF176" s="120">
        <v>92400</v>
      </c>
      <c r="AG176" s="120">
        <v>98000</v>
      </c>
      <c r="AH176" s="120">
        <v>103600</v>
      </c>
      <c r="AI176" s="120">
        <v>109200</v>
      </c>
      <c r="AJ176" s="120">
        <v>114800</v>
      </c>
      <c r="AK176" s="120">
        <v>120400</v>
      </c>
      <c r="AL176" s="120">
        <v>126000</v>
      </c>
      <c r="AM176" s="121">
        <v>131600</v>
      </c>
      <c r="AO176" s="119">
        <v>45950</v>
      </c>
      <c r="AP176" s="120">
        <v>60700</v>
      </c>
      <c r="AQ176" s="120">
        <v>64376</v>
      </c>
      <c r="AR176" s="120">
        <v>68052</v>
      </c>
      <c r="AS176" s="120">
        <v>71728</v>
      </c>
      <c r="AT176" s="120">
        <v>75404</v>
      </c>
      <c r="AU176" s="120">
        <v>79080</v>
      </c>
      <c r="AV176" s="120">
        <v>82756</v>
      </c>
      <c r="AW176" s="121">
        <v>86432</v>
      </c>
      <c r="AX176" s="119">
        <v>73500</v>
      </c>
      <c r="AY176" s="120">
        <v>97050</v>
      </c>
      <c r="AZ176" s="120">
        <v>102930</v>
      </c>
      <c r="BA176" s="120">
        <v>108810</v>
      </c>
      <c r="BB176" s="120">
        <v>114690</v>
      </c>
      <c r="BC176" s="120">
        <v>120570</v>
      </c>
      <c r="BD176" s="120">
        <v>126450</v>
      </c>
      <c r="BE176" s="120">
        <v>132330</v>
      </c>
      <c r="BF176" s="121">
        <v>138210</v>
      </c>
      <c r="BH176" s="119">
        <v>45950</v>
      </c>
      <c r="BI176" s="120">
        <v>60700</v>
      </c>
      <c r="BJ176" s="120">
        <v>64376</v>
      </c>
      <c r="BK176" s="120">
        <v>68052</v>
      </c>
      <c r="BL176" s="120">
        <v>71728</v>
      </c>
      <c r="BM176" s="120">
        <v>75404</v>
      </c>
      <c r="BN176" s="120">
        <v>79080</v>
      </c>
      <c r="BO176" s="120">
        <v>82756</v>
      </c>
      <c r="BP176" s="121">
        <v>86432</v>
      </c>
      <c r="BQ176" s="119">
        <v>73500</v>
      </c>
      <c r="BR176" s="120">
        <v>97050</v>
      </c>
      <c r="BS176" s="120">
        <v>102930</v>
      </c>
      <c r="BT176" s="120">
        <v>108810</v>
      </c>
      <c r="BU176" s="120">
        <v>114690</v>
      </c>
      <c r="BV176" s="120">
        <v>120570</v>
      </c>
      <c r="BW176" s="120">
        <v>126450</v>
      </c>
      <c r="BX176" s="120">
        <v>132330</v>
      </c>
      <c r="BY176" s="121">
        <v>138210</v>
      </c>
    </row>
    <row r="177" spans="1:77" x14ac:dyDescent="0.25">
      <c r="A177" s="85" t="s">
        <v>351</v>
      </c>
      <c r="C177">
        <v>40150</v>
      </c>
      <c r="D177">
        <v>53000</v>
      </c>
      <c r="E177">
        <v>56212</v>
      </c>
      <c r="F177">
        <v>59424</v>
      </c>
      <c r="G177">
        <v>62636</v>
      </c>
      <c r="H177">
        <v>65848</v>
      </c>
      <c r="I177">
        <v>69060</v>
      </c>
      <c r="J177">
        <v>72272</v>
      </c>
      <c r="K177">
        <v>75484</v>
      </c>
      <c r="L177">
        <v>64250</v>
      </c>
      <c r="M177">
        <v>84800</v>
      </c>
      <c r="N177">
        <v>89940</v>
      </c>
      <c r="O177">
        <v>95080</v>
      </c>
      <c r="P177">
        <v>100220</v>
      </c>
      <c r="Q177">
        <v>105360</v>
      </c>
      <c r="R177">
        <v>110500</v>
      </c>
      <c r="S177">
        <v>115640</v>
      </c>
      <c r="T177">
        <v>120780</v>
      </c>
      <c r="V177" s="119">
        <v>40700</v>
      </c>
      <c r="W177" s="120">
        <v>53750</v>
      </c>
      <c r="X177" s="120">
        <v>57006</v>
      </c>
      <c r="Y177" s="120">
        <v>60262</v>
      </c>
      <c r="Z177" s="120">
        <v>63518</v>
      </c>
      <c r="AA177" s="120">
        <v>66774</v>
      </c>
      <c r="AB177" s="120">
        <v>70030</v>
      </c>
      <c r="AC177" s="120">
        <v>73286</v>
      </c>
      <c r="AD177" s="121">
        <v>76542</v>
      </c>
      <c r="AE177" s="119">
        <v>65100</v>
      </c>
      <c r="AF177" s="120">
        <v>85950</v>
      </c>
      <c r="AG177" s="120">
        <v>91158</v>
      </c>
      <c r="AH177" s="120">
        <v>96366</v>
      </c>
      <c r="AI177" s="120">
        <v>101574</v>
      </c>
      <c r="AJ177" s="120">
        <v>106782</v>
      </c>
      <c r="AK177" s="120">
        <v>111990</v>
      </c>
      <c r="AL177" s="120">
        <v>117198</v>
      </c>
      <c r="AM177" s="121">
        <v>122406</v>
      </c>
      <c r="AO177" s="119">
        <v>43300</v>
      </c>
      <c r="AP177" s="120">
        <v>57200</v>
      </c>
      <c r="AQ177" s="120">
        <v>60664</v>
      </c>
      <c r="AR177" s="120">
        <v>64128</v>
      </c>
      <c r="AS177" s="120">
        <v>67592</v>
      </c>
      <c r="AT177" s="120">
        <v>71056</v>
      </c>
      <c r="AU177" s="120">
        <v>74520</v>
      </c>
      <c r="AV177" s="120">
        <v>77984</v>
      </c>
      <c r="AW177" s="121">
        <v>81448</v>
      </c>
      <c r="AX177" s="119">
        <v>69300</v>
      </c>
      <c r="AY177" s="120">
        <v>91500</v>
      </c>
      <c r="AZ177" s="120">
        <v>97044</v>
      </c>
      <c r="BA177" s="120">
        <v>102588</v>
      </c>
      <c r="BB177" s="120">
        <v>108132</v>
      </c>
      <c r="BC177" s="120">
        <v>113676</v>
      </c>
      <c r="BD177" s="120">
        <v>119220</v>
      </c>
      <c r="BE177" s="120">
        <v>124764</v>
      </c>
      <c r="BF177" s="121">
        <v>130308</v>
      </c>
      <c r="BH177" s="119">
        <v>44850</v>
      </c>
      <c r="BI177" s="120">
        <v>59250</v>
      </c>
      <c r="BJ177" s="120">
        <v>62838</v>
      </c>
      <c r="BK177" s="120">
        <v>66426</v>
      </c>
      <c r="BL177" s="120">
        <v>70014</v>
      </c>
      <c r="BM177" s="120">
        <v>73602</v>
      </c>
      <c r="BN177" s="120">
        <v>77190</v>
      </c>
      <c r="BO177" s="120">
        <v>80778</v>
      </c>
      <c r="BP177" s="121">
        <v>84366</v>
      </c>
      <c r="BQ177" s="119">
        <v>71750</v>
      </c>
      <c r="BR177" s="120">
        <v>94750</v>
      </c>
      <c r="BS177" s="120">
        <v>100490</v>
      </c>
      <c r="BT177" s="120">
        <v>106230</v>
      </c>
      <c r="BU177" s="120">
        <v>111970</v>
      </c>
      <c r="BV177" s="120">
        <v>117710</v>
      </c>
      <c r="BW177" s="120">
        <v>123450</v>
      </c>
      <c r="BX177" s="120">
        <v>129190</v>
      </c>
      <c r="BY177" s="121">
        <v>134930</v>
      </c>
    </row>
    <row r="178" spans="1:77" x14ac:dyDescent="0.25">
      <c r="A178" s="85" t="s">
        <v>352</v>
      </c>
      <c r="C178">
        <v>40150</v>
      </c>
      <c r="D178">
        <v>53000</v>
      </c>
      <c r="E178">
        <v>56212</v>
      </c>
      <c r="F178">
        <v>59424</v>
      </c>
      <c r="G178">
        <v>62636</v>
      </c>
      <c r="H178">
        <v>65848</v>
      </c>
      <c r="I178">
        <v>69060</v>
      </c>
      <c r="J178">
        <v>72272</v>
      </c>
      <c r="K178">
        <v>75484</v>
      </c>
      <c r="L178">
        <v>64250</v>
      </c>
      <c r="M178">
        <v>84800</v>
      </c>
      <c r="N178">
        <v>89940</v>
      </c>
      <c r="O178">
        <v>95080</v>
      </c>
      <c r="P178">
        <v>100220</v>
      </c>
      <c r="Q178">
        <v>105360</v>
      </c>
      <c r="R178">
        <v>110500</v>
      </c>
      <c r="S178">
        <v>115640</v>
      </c>
      <c r="T178">
        <v>120780</v>
      </c>
      <c r="V178" s="119">
        <v>42800</v>
      </c>
      <c r="W178" s="120">
        <v>56500</v>
      </c>
      <c r="X178" s="120">
        <v>59924</v>
      </c>
      <c r="Y178" s="120">
        <v>63348</v>
      </c>
      <c r="Z178" s="120">
        <v>66772</v>
      </c>
      <c r="AA178" s="120">
        <v>70196</v>
      </c>
      <c r="AB178" s="120">
        <v>73620</v>
      </c>
      <c r="AC178" s="120">
        <v>77044</v>
      </c>
      <c r="AD178" s="121">
        <v>80468</v>
      </c>
      <c r="AE178" s="119">
        <v>68500</v>
      </c>
      <c r="AF178" s="120">
        <v>90450</v>
      </c>
      <c r="AG178" s="120">
        <v>95930</v>
      </c>
      <c r="AH178" s="120">
        <v>101410</v>
      </c>
      <c r="AI178" s="120">
        <v>106890</v>
      </c>
      <c r="AJ178" s="120">
        <v>112370</v>
      </c>
      <c r="AK178" s="120">
        <v>117850</v>
      </c>
      <c r="AL178" s="120">
        <v>123330</v>
      </c>
      <c r="AM178" s="121">
        <v>128810</v>
      </c>
      <c r="AO178" s="119">
        <v>43300</v>
      </c>
      <c r="AP178" s="120">
        <v>57200</v>
      </c>
      <c r="AQ178" s="120">
        <v>60664</v>
      </c>
      <c r="AR178" s="120">
        <v>64128</v>
      </c>
      <c r="AS178" s="120">
        <v>67592</v>
      </c>
      <c r="AT178" s="120">
        <v>71056</v>
      </c>
      <c r="AU178" s="120">
        <v>74520</v>
      </c>
      <c r="AV178" s="120">
        <v>77984</v>
      </c>
      <c r="AW178" s="121">
        <v>81448</v>
      </c>
      <c r="AX178" s="119">
        <v>69300</v>
      </c>
      <c r="AY178" s="120">
        <v>91500</v>
      </c>
      <c r="AZ178" s="120">
        <v>97044</v>
      </c>
      <c r="BA178" s="120">
        <v>102588</v>
      </c>
      <c r="BB178" s="120">
        <v>108132</v>
      </c>
      <c r="BC178" s="120">
        <v>113676</v>
      </c>
      <c r="BD178" s="120">
        <v>119220</v>
      </c>
      <c r="BE178" s="120">
        <v>124764</v>
      </c>
      <c r="BF178" s="121">
        <v>130308</v>
      </c>
      <c r="BH178" s="119">
        <v>44850</v>
      </c>
      <c r="BI178" s="120">
        <v>59250</v>
      </c>
      <c r="BJ178" s="120">
        <v>62838</v>
      </c>
      <c r="BK178" s="120">
        <v>66426</v>
      </c>
      <c r="BL178" s="120">
        <v>70014</v>
      </c>
      <c r="BM178" s="120">
        <v>73602</v>
      </c>
      <c r="BN178" s="120">
        <v>77190</v>
      </c>
      <c r="BO178" s="120">
        <v>80778</v>
      </c>
      <c r="BP178" s="121">
        <v>84366</v>
      </c>
      <c r="BQ178" s="119">
        <v>71750</v>
      </c>
      <c r="BR178" s="120">
        <v>94750</v>
      </c>
      <c r="BS178" s="120">
        <v>100490</v>
      </c>
      <c r="BT178" s="120">
        <v>106230</v>
      </c>
      <c r="BU178" s="120">
        <v>111970</v>
      </c>
      <c r="BV178" s="120">
        <v>117710</v>
      </c>
      <c r="BW178" s="120">
        <v>123450</v>
      </c>
      <c r="BX178" s="120">
        <v>129190</v>
      </c>
      <c r="BY178" s="121">
        <v>134930</v>
      </c>
    </row>
    <row r="179" spans="1:77" x14ac:dyDescent="0.25">
      <c r="A179" s="85" t="s">
        <v>353</v>
      </c>
      <c r="C179">
        <v>44200</v>
      </c>
      <c r="D179">
        <v>58350</v>
      </c>
      <c r="E179">
        <v>61886</v>
      </c>
      <c r="F179">
        <v>65422</v>
      </c>
      <c r="G179">
        <v>68958</v>
      </c>
      <c r="H179">
        <v>72494</v>
      </c>
      <c r="I179">
        <v>76030</v>
      </c>
      <c r="J179">
        <v>79566</v>
      </c>
      <c r="K179">
        <v>83102</v>
      </c>
      <c r="L179">
        <v>70700</v>
      </c>
      <c r="M179">
        <v>93300</v>
      </c>
      <c r="N179">
        <v>98956</v>
      </c>
      <c r="O179">
        <v>104612</v>
      </c>
      <c r="P179">
        <v>110268</v>
      </c>
      <c r="Q179">
        <v>115924</v>
      </c>
      <c r="R179">
        <v>121580</v>
      </c>
      <c r="S179">
        <v>127236</v>
      </c>
      <c r="T179">
        <v>132892</v>
      </c>
      <c r="V179" s="119">
        <v>44750</v>
      </c>
      <c r="W179" s="120">
        <v>59100</v>
      </c>
      <c r="X179" s="120">
        <v>62680</v>
      </c>
      <c r="Y179" s="120">
        <v>66260</v>
      </c>
      <c r="Z179" s="120">
        <v>69840</v>
      </c>
      <c r="AA179" s="120">
        <v>73420</v>
      </c>
      <c r="AB179" s="120">
        <v>77000</v>
      </c>
      <c r="AC179" s="120">
        <v>80580</v>
      </c>
      <c r="AD179" s="121">
        <v>84160</v>
      </c>
      <c r="AE179" s="119">
        <v>71600</v>
      </c>
      <c r="AF179" s="120">
        <v>94550</v>
      </c>
      <c r="AG179" s="120">
        <v>100278</v>
      </c>
      <c r="AH179" s="120">
        <v>106006</v>
      </c>
      <c r="AI179" s="120">
        <v>111734</v>
      </c>
      <c r="AJ179" s="120">
        <v>117462</v>
      </c>
      <c r="AK179" s="120">
        <v>123190</v>
      </c>
      <c r="AL179" s="120">
        <v>128918</v>
      </c>
      <c r="AM179" s="121">
        <v>134646</v>
      </c>
      <c r="AO179" s="119">
        <v>48850</v>
      </c>
      <c r="AP179" s="120">
        <v>64500</v>
      </c>
      <c r="AQ179" s="120">
        <v>68408</v>
      </c>
      <c r="AR179" s="120">
        <v>72316</v>
      </c>
      <c r="AS179" s="120">
        <v>76224</v>
      </c>
      <c r="AT179" s="120">
        <v>80132</v>
      </c>
      <c r="AU179" s="120">
        <v>84040</v>
      </c>
      <c r="AV179" s="120">
        <v>87948</v>
      </c>
      <c r="AW179" s="121">
        <v>91856</v>
      </c>
      <c r="AX179" s="119">
        <v>78150</v>
      </c>
      <c r="AY179" s="120">
        <v>103200</v>
      </c>
      <c r="AZ179" s="120">
        <v>109452</v>
      </c>
      <c r="BA179" s="120">
        <v>115704</v>
      </c>
      <c r="BB179" s="120">
        <v>121956</v>
      </c>
      <c r="BC179" s="120">
        <v>128208</v>
      </c>
      <c r="BD179" s="120">
        <v>134460</v>
      </c>
      <c r="BE179" s="120">
        <v>140712</v>
      </c>
      <c r="BF179" s="121">
        <v>146964</v>
      </c>
      <c r="BH179" s="119">
        <v>48850</v>
      </c>
      <c r="BI179" s="120">
        <v>64500</v>
      </c>
      <c r="BJ179" s="120">
        <v>68408</v>
      </c>
      <c r="BK179" s="120">
        <v>72316</v>
      </c>
      <c r="BL179" s="120">
        <v>76224</v>
      </c>
      <c r="BM179" s="120">
        <v>80132</v>
      </c>
      <c r="BN179" s="120">
        <v>84040</v>
      </c>
      <c r="BO179" s="120">
        <v>87948</v>
      </c>
      <c r="BP179" s="121">
        <v>91856</v>
      </c>
      <c r="BQ179" s="119">
        <v>78150</v>
      </c>
      <c r="BR179" s="120">
        <v>103200</v>
      </c>
      <c r="BS179" s="120">
        <v>109452</v>
      </c>
      <c r="BT179" s="120">
        <v>115704</v>
      </c>
      <c r="BU179" s="120">
        <v>121956</v>
      </c>
      <c r="BV179" s="120">
        <v>128208</v>
      </c>
      <c r="BW179" s="120">
        <v>134460</v>
      </c>
      <c r="BX179" s="120">
        <v>140712</v>
      </c>
      <c r="BY179" s="121">
        <v>146964</v>
      </c>
    </row>
    <row r="180" spans="1:77" x14ac:dyDescent="0.25">
      <c r="A180" s="85" t="s">
        <v>354</v>
      </c>
      <c r="C180">
        <v>40300</v>
      </c>
      <c r="D180">
        <v>53200</v>
      </c>
      <c r="E180">
        <v>56424</v>
      </c>
      <c r="F180">
        <v>59648</v>
      </c>
      <c r="G180">
        <v>62872</v>
      </c>
      <c r="H180">
        <v>66096</v>
      </c>
      <c r="I180">
        <v>69320</v>
      </c>
      <c r="J180">
        <v>72544</v>
      </c>
      <c r="K180">
        <v>75768</v>
      </c>
      <c r="L180">
        <v>64500</v>
      </c>
      <c r="M180">
        <v>85150</v>
      </c>
      <c r="N180">
        <v>90310</v>
      </c>
      <c r="O180">
        <v>95470</v>
      </c>
      <c r="P180">
        <v>100630</v>
      </c>
      <c r="Q180">
        <v>105790</v>
      </c>
      <c r="R180">
        <v>110950</v>
      </c>
      <c r="S180">
        <v>116110</v>
      </c>
      <c r="T180">
        <v>121270</v>
      </c>
      <c r="V180" s="119">
        <v>43000</v>
      </c>
      <c r="W180" s="120">
        <v>56800</v>
      </c>
      <c r="X180" s="120">
        <v>60240</v>
      </c>
      <c r="Y180" s="120">
        <v>63680</v>
      </c>
      <c r="Z180" s="120">
        <v>67120</v>
      </c>
      <c r="AA180" s="120">
        <v>70560</v>
      </c>
      <c r="AB180" s="120">
        <v>74000</v>
      </c>
      <c r="AC180" s="120">
        <v>77440</v>
      </c>
      <c r="AD180" s="121">
        <v>80880</v>
      </c>
      <c r="AE180" s="119">
        <v>68800</v>
      </c>
      <c r="AF180" s="120">
        <v>90850</v>
      </c>
      <c r="AG180" s="120">
        <v>96354</v>
      </c>
      <c r="AH180" s="120">
        <v>101858</v>
      </c>
      <c r="AI180" s="120">
        <v>107362</v>
      </c>
      <c r="AJ180" s="120">
        <v>112866</v>
      </c>
      <c r="AK180" s="120">
        <v>118370</v>
      </c>
      <c r="AL180" s="120">
        <v>123874</v>
      </c>
      <c r="AM180" s="121">
        <v>129378</v>
      </c>
      <c r="AO180" s="119">
        <v>44300</v>
      </c>
      <c r="AP180" s="120">
        <v>58500</v>
      </c>
      <c r="AQ180" s="120">
        <v>62044</v>
      </c>
      <c r="AR180" s="120">
        <v>65588</v>
      </c>
      <c r="AS180" s="120">
        <v>69132</v>
      </c>
      <c r="AT180" s="120">
        <v>72676</v>
      </c>
      <c r="AU180" s="120">
        <v>76220</v>
      </c>
      <c r="AV180" s="120">
        <v>79764</v>
      </c>
      <c r="AW180" s="121">
        <v>83308</v>
      </c>
      <c r="AX180" s="119">
        <v>70900</v>
      </c>
      <c r="AY180" s="120">
        <v>93600</v>
      </c>
      <c r="AZ180" s="120">
        <v>99272</v>
      </c>
      <c r="BA180" s="120">
        <v>104944</v>
      </c>
      <c r="BB180" s="120">
        <v>110616</v>
      </c>
      <c r="BC180" s="120">
        <v>116288</v>
      </c>
      <c r="BD180" s="120">
        <v>121960</v>
      </c>
      <c r="BE180" s="120">
        <v>127632</v>
      </c>
      <c r="BF180" s="121">
        <v>133304</v>
      </c>
      <c r="BH180" s="119">
        <v>45550</v>
      </c>
      <c r="BI180" s="120">
        <v>60150</v>
      </c>
      <c r="BJ180" s="120">
        <v>63794</v>
      </c>
      <c r="BK180" s="120">
        <v>67438</v>
      </c>
      <c r="BL180" s="120">
        <v>71082</v>
      </c>
      <c r="BM180" s="120">
        <v>74726</v>
      </c>
      <c r="BN180" s="120">
        <v>78370</v>
      </c>
      <c r="BO180" s="120">
        <v>82014</v>
      </c>
      <c r="BP180" s="121">
        <v>85658</v>
      </c>
      <c r="BQ180" s="119">
        <v>72900</v>
      </c>
      <c r="BR180" s="120">
        <v>96250</v>
      </c>
      <c r="BS180" s="120">
        <v>102082</v>
      </c>
      <c r="BT180" s="120">
        <v>107914</v>
      </c>
      <c r="BU180" s="120">
        <v>113746</v>
      </c>
      <c r="BV180" s="120">
        <v>119578</v>
      </c>
      <c r="BW180" s="120">
        <v>125410</v>
      </c>
      <c r="BX180" s="120">
        <v>131242</v>
      </c>
      <c r="BY180" s="121">
        <v>137074</v>
      </c>
    </row>
    <row r="181" spans="1:77" x14ac:dyDescent="0.25">
      <c r="A181" s="85" t="s">
        <v>355</v>
      </c>
      <c r="C181">
        <v>40150</v>
      </c>
      <c r="D181">
        <v>53000</v>
      </c>
      <c r="E181">
        <v>56212</v>
      </c>
      <c r="F181">
        <v>59424</v>
      </c>
      <c r="G181">
        <v>62636</v>
      </c>
      <c r="H181">
        <v>65848</v>
      </c>
      <c r="I181">
        <v>69060</v>
      </c>
      <c r="J181">
        <v>72272</v>
      </c>
      <c r="K181">
        <v>75484</v>
      </c>
      <c r="L181">
        <v>64250</v>
      </c>
      <c r="M181">
        <v>84800</v>
      </c>
      <c r="N181">
        <v>89940</v>
      </c>
      <c r="O181">
        <v>95080</v>
      </c>
      <c r="P181">
        <v>100220</v>
      </c>
      <c r="Q181">
        <v>105360</v>
      </c>
      <c r="R181">
        <v>110500</v>
      </c>
      <c r="S181">
        <v>115640</v>
      </c>
      <c r="T181">
        <v>120780</v>
      </c>
      <c r="V181" s="119">
        <v>40700</v>
      </c>
      <c r="W181" s="120">
        <v>53750</v>
      </c>
      <c r="X181" s="120">
        <v>57006</v>
      </c>
      <c r="Y181" s="120">
        <v>60262</v>
      </c>
      <c r="Z181" s="120">
        <v>63518</v>
      </c>
      <c r="AA181" s="120">
        <v>66774</v>
      </c>
      <c r="AB181" s="120">
        <v>70030</v>
      </c>
      <c r="AC181" s="120">
        <v>73286</v>
      </c>
      <c r="AD181" s="121">
        <v>76542</v>
      </c>
      <c r="AE181" s="119">
        <v>65100</v>
      </c>
      <c r="AF181" s="120">
        <v>85950</v>
      </c>
      <c r="AG181" s="120">
        <v>91158</v>
      </c>
      <c r="AH181" s="120">
        <v>96366</v>
      </c>
      <c r="AI181" s="120">
        <v>101574</v>
      </c>
      <c r="AJ181" s="120">
        <v>106782</v>
      </c>
      <c r="AK181" s="120">
        <v>111990</v>
      </c>
      <c r="AL181" s="120">
        <v>117198</v>
      </c>
      <c r="AM181" s="121">
        <v>122406</v>
      </c>
      <c r="AO181" s="119">
        <v>43300</v>
      </c>
      <c r="AP181" s="120">
        <v>57200</v>
      </c>
      <c r="AQ181" s="120">
        <v>60664</v>
      </c>
      <c r="AR181" s="120">
        <v>64128</v>
      </c>
      <c r="AS181" s="120">
        <v>67592</v>
      </c>
      <c r="AT181" s="120">
        <v>71056</v>
      </c>
      <c r="AU181" s="120">
        <v>74520</v>
      </c>
      <c r="AV181" s="120">
        <v>77984</v>
      </c>
      <c r="AW181" s="121">
        <v>81448</v>
      </c>
      <c r="AX181" s="119">
        <v>69300</v>
      </c>
      <c r="AY181" s="120">
        <v>91500</v>
      </c>
      <c r="AZ181" s="120">
        <v>97044</v>
      </c>
      <c r="BA181" s="120">
        <v>102588</v>
      </c>
      <c r="BB181" s="120">
        <v>108132</v>
      </c>
      <c r="BC181" s="120">
        <v>113676</v>
      </c>
      <c r="BD181" s="120">
        <v>119220</v>
      </c>
      <c r="BE181" s="120">
        <v>124764</v>
      </c>
      <c r="BF181" s="121">
        <v>130308</v>
      </c>
      <c r="BH181" s="119">
        <v>44850</v>
      </c>
      <c r="BI181" s="120">
        <v>59250</v>
      </c>
      <c r="BJ181" s="120">
        <v>62838</v>
      </c>
      <c r="BK181" s="120">
        <v>66426</v>
      </c>
      <c r="BL181" s="120">
        <v>70014</v>
      </c>
      <c r="BM181" s="120">
        <v>73602</v>
      </c>
      <c r="BN181" s="120">
        <v>77190</v>
      </c>
      <c r="BO181" s="120">
        <v>80778</v>
      </c>
      <c r="BP181" s="121">
        <v>84366</v>
      </c>
      <c r="BQ181" s="119">
        <v>71750</v>
      </c>
      <c r="BR181" s="120">
        <v>94750</v>
      </c>
      <c r="BS181" s="120">
        <v>100490</v>
      </c>
      <c r="BT181" s="120">
        <v>106230</v>
      </c>
      <c r="BU181" s="120">
        <v>111970</v>
      </c>
      <c r="BV181" s="120">
        <v>117710</v>
      </c>
      <c r="BW181" s="120">
        <v>123450</v>
      </c>
      <c r="BX181" s="120">
        <v>129190</v>
      </c>
      <c r="BY181" s="121">
        <v>134930</v>
      </c>
    </row>
    <row r="182" spans="1:77" x14ac:dyDescent="0.25">
      <c r="A182" s="85" t="s">
        <v>356</v>
      </c>
      <c r="C182">
        <v>40300</v>
      </c>
      <c r="D182">
        <v>53200</v>
      </c>
      <c r="E182">
        <v>56424</v>
      </c>
      <c r="F182">
        <v>59648</v>
      </c>
      <c r="G182">
        <v>62872</v>
      </c>
      <c r="H182">
        <v>66096</v>
      </c>
      <c r="I182">
        <v>69320</v>
      </c>
      <c r="J182">
        <v>72544</v>
      </c>
      <c r="K182">
        <v>75768</v>
      </c>
      <c r="L182">
        <v>64500</v>
      </c>
      <c r="M182">
        <v>85150</v>
      </c>
      <c r="N182">
        <v>90310</v>
      </c>
      <c r="O182">
        <v>95470</v>
      </c>
      <c r="P182">
        <v>100630</v>
      </c>
      <c r="Q182">
        <v>105790</v>
      </c>
      <c r="R182">
        <v>110950</v>
      </c>
      <c r="S182">
        <v>116110</v>
      </c>
      <c r="T182">
        <v>121270</v>
      </c>
      <c r="V182" s="119">
        <v>42450</v>
      </c>
      <c r="W182" s="120">
        <v>56050</v>
      </c>
      <c r="X182" s="120">
        <v>59446</v>
      </c>
      <c r="Y182" s="120">
        <v>62842</v>
      </c>
      <c r="Z182" s="120">
        <v>66238</v>
      </c>
      <c r="AA182" s="120">
        <v>69634</v>
      </c>
      <c r="AB182" s="120">
        <v>73030</v>
      </c>
      <c r="AC182" s="120">
        <v>76426</v>
      </c>
      <c r="AD182" s="121">
        <v>79822</v>
      </c>
      <c r="AE182" s="119">
        <v>67900</v>
      </c>
      <c r="AF182" s="120">
        <v>89650</v>
      </c>
      <c r="AG182" s="120">
        <v>95082</v>
      </c>
      <c r="AH182" s="120">
        <v>100514</v>
      </c>
      <c r="AI182" s="120">
        <v>105946</v>
      </c>
      <c r="AJ182" s="120">
        <v>111378</v>
      </c>
      <c r="AK182" s="120">
        <v>116810</v>
      </c>
      <c r="AL182" s="120">
        <v>122242</v>
      </c>
      <c r="AM182" s="121">
        <v>127674</v>
      </c>
      <c r="AO182" s="119">
        <v>46350</v>
      </c>
      <c r="AP182" s="120">
        <v>61200</v>
      </c>
      <c r="AQ182" s="120">
        <v>64908</v>
      </c>
      <c r="AR182" s="120">
        <v>68616</v>
      </c>
      <c r="AS182" s="120">
        <v>72324</v>
      </c>
      <c r="AT182" s="120">
        <v>76032</v>
      </c>
      <c r="AU182" s="120">
        <v>79740</v>
      </c>
      <c r="AV182" s="120">
        <v>83448</v>
      </c>
      <c r="AW182" s="121">
        <v>87156</v>
      </c>
      <c r="AX182" s="119">
        <v>74150</v>
      </c>
      <c r="AY182" s="120">
        <v>97900</v>
      </c>
      <c r="AZ182" s="120">
        <v>103832</v>
      </c>
      <c r="BA182" s="120">
        <v>109764</v>
      </c>
      <c r="BB182" s="120">
        <v>115696</v>
      </c>
      <c r="BC182" s="120">
        <v>121628</v>
      </c>
      <c r="BD182" s="120">
        <v>127560</v>
      </c>
      <c r="BE182" s="120">
        <v>133492</v>
      </c>
      <c r="BF182" s="121">
        <v>139424</v>
      </c>
      <c r="BH182" s="119">
        <v>49400</v>
      </c>
      <c r="BI182" s="120">
        <v>65250</v>
      </c>
      <c r="BJ182" s="120">
        <v>69202</v>
      </c>
      <c r="BK182" s="120">
        <v>73154</v>
      </c>
      <c r="BL182" s="120">
        <v>77106</v>
      </c>
      <c r="BM182" s="120">
        <v>81058</v>
      </c>
      <c r="BN182" s="120">
        <v>85010</v>
      </c>
      <c r="BO182" s="120">
        <v>88962</v>
      </c>
      <c r="BP182" s="121">
        <v>92914</v>
      </c>
      <c r="BQ182" s="119">
        <v>79050</v>
      </c>
      <c r="BR182" s="120">
        <v>104350</v>
      </c>
      <c r="BS182" s="120">
        <v>110674</v>
      </c>
      <c r="BT182" s="120">
        <v>116998</v>
      </c>
      <c r="BU182" s="120">
        <v>123322</v>
      </c>
      <c r="BV182" s="120">
        <v>129646</v>
      </c>
      <c r="BW182" s="120">
        <v>135970</v>
      </c>
      <c r="BX182" s="120">
        <v>142294</v>
      </c>
      <c r="BY182" s="121">
        <v>148618</v>
      </c>
    </row>
    <row r="183" spans="1:77" x14ac:dyDescent="0.25">
      <c r="A183" s="85" t="s">
        <v>357</v>
      </c>
      <c r="C183">
        <v>40150</v>
      </c>
      <c r="D183">
        <v>53000</v>
      </c>
      <c r="E183">
        <v>56212</v>
      </c>
      <c r="F183">
        <v>59424</v>
      </c>
      <c r="G183">
        <v>62636</v>
      </c>
      <c r="H183">
        <v>65848</v>
      </c>
      <c r="I183">
        <v>69060</v>
      </c>
      <c r="J183">
        <v>72272</v>
      </c>
      <c r="K183">
        <v>75484</v>
      </c>
      <c r="L183">
        <v>64250</v>
      </c>
      <c r="M183">
        <v>84800</v>
      </c>
      <c r="N183">
        <v>89940</v>
      </c>
      <c r="O183">
        <v>95080</v>
      </c>
      <c r="P183">
        <v>100220</v>
      </c>
      <c r="Q183">
        <v>105360</v>
      </c>
      <c r="R183">
        <v>110500</v>
      </c>
      <c r="S183">
        <v>115640</v>
      </c>
      <c r="T183">
        <v>120780</v>
      </c>
      <c r="V183" s="119">
        <v>40700</v>
      </c>
      <c r="W183" s="120">
        <v>53750</v>
      </c>
      <c r="X183" s="120">
        <v>57006</v>
      </c>
      <c r="Y183" s="120">
        <v>60262</v>
      </c>
      <c r="Z183" s="120">
        <v>63518</v>
      </c>
      <c r="AA183" s="120">
        <v>66774</v>
      </c>
      <c r="AB183" s="120">
        <v>70030</v>
      </c>
      <c r="AC183" s="120">
        <v>73286</v>
      </c>
      <c r="AD183" s="121">
        <v>76542</v>
      </c>
      <c r="AE183" s="119">
        <v>65100</v>
      </c>
      <c r="AF183" s="120">
        <v>85950</v>
      </c>
      <c r="AG183" s="120">
        <v>91158</v>
      </c>
      <c r="AH183" s="120">
        <v>96366</v>
      </c>
      <c r="AI183" s="120">
        <v>101574</v>
      </c>
      <c r="AJ183" s="120">
        <v>106782</v>
      </c>
      <c r="AK183" s="120">
        <v>111990</v>
      </c>
      <c r="AL183" s="120">
        <v>117198</v>
      </c>
      <c r="AM183" s="121">
        <v>122406</v>
      </c>
      <c r="AO183" s="119">
        <v>43300</v>
      </c>
      <c r="AP183" s="120">
        <v>57200</v>
      </c>
      <c r="AQ183" s="120">
        <v>60664</v>
      </c>
      <c r="AR183" s="120">
        <v>64128</v>
      </c>
      <c r="AS183" s="120">
        <v>67592</v>
      </c>
      <c r="AT183" s="120">
        <v>71056</v>
      </c>
      <c r="AU183" s="120">
        <v>74520</v>
      </c>
      <c r="AV183" s="120">
        <v>77984</v>
      </c>
      <c r="AW183" s="121">
        <v>81448</v>
      </c>
      <c r="AX183" s="119">
        <v>69300</v>
      </c>
      <c r="AY183" s="120">
        <v>91500</v>
      </c>
      <c r="AZ183" s="120">
        <v>97044</v>
      </c>
      <c r="BA183" s="120">
        <v>102588</v>
      </c>
      <c r="BB183" s="120">
        <v>108132</v>
      </c>
      <c r="BC183" s="120">
        <v>113676</v>
      </c>
      <c r="BD183" s="120">
        <v>119220</v>
      </c>
      <c r="BE183" s="120">
        <v>124764</v>
      </c>
      <c r="BF183" s="121">
        <v>130308</v>
      </c>
      <c r="BH183" s="119">
        <v>44850</v>
      </c>
      <c r="BI183" s="120">
        <v>59250</v>
      </c>
      <c r="BJ183" s="120">
        <v>62838</v>
      </c>
      <c r="BK183" s="120">
        <v>66426</v>
      </c>
      <c r="BL183" s="120">
        <v>70014</v>
      </c>
      <c r="BM183" s="120">
        <v>73602</v>
      </c>
      <c r="BN183" s="120">
        <v>77190</v>
      </c>
      <c r="BO183" s="120">
        <v>80778</v>
      </c>
      <c r="BP183" s="121">
        <v>84366</v>
      </c>
      <c r="BQ183" s="119">
        <v>71750</v>
      </c>
      <c r="BR183" s="120">
        <v>94750</v>
      </c>
      <c r="BS183" s="120">
        <v>100490</v>
      </c>
      <c r="BT183" s="120">
        <v>106230</v>
      </c>
      <c r="BU183" s="120">
        <v>111970</v>
      </c>
      <c r="BV183" s="120">
        <v>117710</v>
      </c>
      <c r="BW183" s="120">
        <v>123450</v>
      </c>
      <c r="BX183" s="120">
        <v>129190</v>
      </c>
      <c r="BY183" s="121">
        <v>134930</v>
      </c>
    </row>
    <row r="184" spans="1:77" x14ac:dyDescent="0.25">
      <c r="A184" s="85" t="s">
        <v>358</v>
      </c>
      <c r="C184">
        <v>50250</v>
      </c>
      <c r="D184">
        <v>66350</v>
      </c>
      <c r="E184">
        <v>70370</v>
      </c>
      <c r="F184">
        <v>74390</v>
      </c>
      <c r="G184">
        <v>78410</v>
      </c>
      <c r="H184">
        <v>82430</v>
      </c>
      <c r="I184">
        <v>86450</v>
      </c>
      <c r="J184">
        <v>90470</v>
      </c>
      <c r="K184">
        <v>94490</v>
      </c>
      <c r="L184">
        <v>80400</v>
      </c>
      <c r="M184">
        <v>106150</v>
      </c>
      <c r="N184">
        <v>112582</v>
      </c>
      <c r="O184">
        <v>119014</v>
      </c>
      <c r="P184">
        <v>125446</v>
      </c>
      <c r="Q184">
        <v>131878</v>
      </c>
      <c r="R184">
        <v>138310</v>
      </c>
      <c r="S184">
        <v>144742</v>
      </c>
      <c r="T184">
        <v>151174</v>
      </c>
      <c r="V184" s="119">
        <v>51600</v>
      </c>
      <c r="W184" s="120">
        <v>68150</v>
      </c>
      <c r="X184" s="120">
        <v>72278</v>
      </c>
      <c r="Y184" s="120">
        <v>76406</v>
      </c>
      <c r="Z184" s="120">
        <v>80534</v>
      </c>
      <c r="AA184" s="120">
        <v>84662</v>
      </c>
      <c r="AB184" s="120">
        <v>88790</v>
      </c>
      <c r="AC184" s="120">
        <v>92918</v>
      </c>
      <c r="AD184" s="121">
        <v>97046</v>
      </c>
      <c r="AE184" s="119">
        <v>82550</v>
      </c>
      <c r="AF184" s="120">
        <v>109000</v>
      </c>
      <c r="AG184" s="120">
        <v>115604</v>
      </c>
      <c r="AH184" s="120">
        <v>122208</v>
      </c>
      <c r="AI184" s="120">
        <v>128812</v>
      </c>
      <c r="AJ184" s="120">
        <v>135416</v>
      </c>
      <c r="AK184" s="120">
        <v>142020</v>
      </c>
      <c r="AL184" s="120">
        <v>148624</v>
      </c>
      <c r="AM184" s="121">
        <v>155228</v>
      </c>
      <c r="AO184" s="119">
        <v>55700</v>
      </c>
      <c r="AP184" s="120">
        <v>73550</v>
      </c>
      <c r="AQ184" s="120">
        <v>78006</v>
      </c>
      <c r="AR184" s="120">
        <v>82462</v>
      </c>
      <c r="AS184" s="120">
        <v>86918</v>
      </c>
      <c r="AT184" s="120">
        <v>91374</v>
      </c>
      <c r="AU184" s="120">
        <v>95830</v>
      </c>
      <c r="AV184" s="120">
        <v>100286</v>
      </c>
      <c r="AW184" s="121">
        <v>104742</v>
      </c>
      <c r="AX184" s="119">
        <v>89100</v>
      </c>
      <c r="AY184" s="120">
        <v>117650</v>
      </c>
      <c r="AZ184" s="120">
        <v>124778</v>
      </c>
      <c r="BA184" s="120">
        <v>131906</v>
      </c>
      <c r="BB184" s="120">
        <v>139034</v>
      </c>
      <c r="BC184" s="120">
        <v>146162</v>
      </c>
      <c r="BD184" s="120">
        <v>153290</v>
      </c>
      <c r="BE184" s="120">
        <v>160418</v>
      </c>
      <c r="BF184" s="121">
        <v>167546</v>
      </c>
      <c r="BH184" s="119">
        <v>56750</v>
      </c>
      <c r="BI184" s="120">
        <v>74950</v>
      </c>
      <c r="BJ184" s="120">
        <v>79490</v>
      </c>
      <c r="BK184" s="120">
        <v>84030</v>
      </c>
      <c r="BL184" s="120">
        <v>88570</v>
      </c>
      <c r="BM184" s="120">
        <v>93110</v>
      </c>
      <c r="BN184" s="120">
        <v>97650</v>
      </c>
      <c r="BO184" s="120">
        <v>102190</v>
      </c>
      <c r="BP184" s="121">
        <v>106730</v>
      </c>
      <c r="BQ184" s="119">
        <v>90800</v>
      </c>
      <c r="BR184" s="120">
        <v>119900</v>
      </c>
      <c r="BS184" s="120">
        <v>127164</v>
      </c>
      <c r="BT184" s="120">
        <v>134428</v>
      </c>
      <c r="BU184" s="120">
        <v>141692</v>
      </c>
      <c r="BV184" s="120">
        <v>148956</v>
      </c>
      <c r="BW184" s="120">
        <v>156220</v>
      </c>
      <c r="BX184" s="120">
        <v>163484</v>
      </c>
      <c r="BY184" s="121">
        <v>170748</v>
      </c>
    </row>
    <row r="185" spans="1:77" x14ac:dyDescent="0.25">
      <c r="A185" s="85" t="s">
        <v>359</v>
      </c>
      <c r="C185">
        <v>43750</v>
      </c>
      <c r="D185">
        <v>57750</v>
      </c>
      <c r="E185">
        <v>61250</v>
      </c>
      <c r="F185">
        <v>64750</v>
      </c>
      <c r="G185">
        <v>68250</v>
      </c>
      <c r="H185">
        <v>71750</v>
      </c>
      <c r="I185">
        <v>75250</v>
      </c>
      <c r="J185">
        <v>78750</v>
      </c>
      <c r="K185">
        <v>82250</v>
      </c>
      <c r="L185">
        <v>70000</v>
      </c>
      <c r="M185">
        <v>92400</v>
      </c>
      <c r="N185">
        <v>98000</v>
      </c>
      <c r="O185">
        <v>103600</v>
      </c>
      <c r="P185">
        <v>109200</v>
      </c>
      <c r="Q185">
        <v>114800</v>
      </c>
      <c r="R185">
        <v>120400</v>
      </c>
      <c r="S185">
        <v>126000</v>
      </c>
      <c r="T185">
        <v>131600</v>
      </c>
      <c r="V185" s="119">
        <v>46100</v>
      </c>
      <c r="W185" s="120">
        <v>60900</v>
      </c>
      <c r="X185" s="120">
        <v>64588</v>
      </c>
      <c r="Y185" s="120">
        <v>68276</v>
      </c>
      <c r="Z185" s="120">
        <v>71964</v>
      </c>
      <c r="AA185" s="120">
        <v>75652</v>
      </c>
      <c r="AB185" s="120">
        <v>79340</v>
      </c>
      <c r="AC185" s="120">
        <v>83028</v>
      </c>
      <c r="AD185" s="121">
        <v>86716</v>
      </c>
      <c r="AE185" s="119">
        <v>73750</v>
      </c>
      <c r="AF185" s="120">
        <v>97350</v>
      </c>
      <c r="AG185" s="120">
        <v>103250</v>
      </c>
      <c r="AH185" s="120">
        <v>109150</v>
      </c>
      <c r="AI185" s="120">
        <v>115050</v>
      </c>
      <c r="AJ185" s="120">
        <v>120950</v>
      </c>
      <c r="AK185" s="120">
        <v>126850</v>
      </c>
      <c r="AL185" s="120">
        <v>132750</v>
      </c>
      <c r="AM185" s="121">
        <v>138650</v>
      </c>
      <c r="AO185" s="119">
        <v>50350</v>
      </c>
      <c r="AP185" s="120">
        <v>66500</v>
      </c>
      <c r="AQ185" s="120">
        <v>70528</v>
      </c>
      <c r="AR185" s="120">
        <v>74556</v>
      </c>
      <c r="AS185" s="120">
        <v>78584</v>
      </c>
      <c r="AT185" s="120">
        <v>82612</v>
      </c>
      <c r="AU185" s="120">
        <v>86640</v>
      </c>
      <c r="AV185" s="120">
        <v>90668</v>
      </c>
      <c r="AW185" s="121">
        <v>94696</v>
      </c>
      <c r="AX185" s="119">
        <v>80550</v>
      </c>
      <c r="AY185" s="120">
        <v>106300</v>
      </c>
      <c r="AZ185" s="120">
        <v>112744</v>
      </c>
      <c r="BA185" s="120">
        <v>119188</v>
      </c>
      <c r="BB185" s="120">
        <v>125632</v>
      </c>
      <c r="BC185" s="120">
        <v>132076</v>
      </c>
      <c r="BD185" s="120">
        <v>138520</v>
      </c>
      <c r="BE185" s="120">
        <v>144964</v>
      </c>
      <c r="BF185" s="121">
        <v>151408</v>
      </c>
      <c r="BH185" s="119">
        <v>50350</v>
      </c>
      <c r="BI185" s="120">
        <v>66500</v>
      </c>
      <c r="BJ185" s="120">
        <v>70528</v>
      </c>
      <c r="BK185" s="120">
        <v>74556</v>
      </c>
      <c r="BL185" s="120">
        <v>78584</v>
      </c>
      <c r="BM185" s="120">
        <v>82612</v>
      </c>
      <c r="BN185" s="120">
        <v>86640</v>
      </c>
      <c r="BO185" s="120">
        <v>90668</v>
      </c>
      <c r="BP185" s="121">
        <v>94696</v>
      </c>
      <c r="BQ185" s="119">
        <v>80550</v>
      </c>
      <c r="BR185" s="120">
        <v>106350</v>
      </c>
      <c r="BS185" s="120">
        <v>112794</v>
      </c>
      <c r="BT185" s="120">
        <v>119238</v>
      </c>
      <c r="BU185" s="120">
        <v>125682</v>
      </c>
      <c r="BV185" s="120">
        <v>132126</v>
      </c>
      <c r="BW185" s="120">
        <v>138570</v>
      </c>
      <c r="BX185" s="120">
        <v>145014</v>
      </c>
      <c r="BY185" s="121">
        <v>151458</v>
      </c>
    </row>
    <row r="186" spans="1:77" x14ac:dyDescent="0.25">
      <c r="A186" s="85" t="s">
        <v>360</v>
      </c>
      <c r="C186">
        <v>40150</v>
      </c>
      <c r="D186">
        <v>53000</v>
      </c>
      <c r="E186">
        <v>56212</v>
      </c>
      <c r="F186">
        <v>59424</v>
      </c>
      <c r="G186">
        <v>62636</v>
      </c>
      <c r="H186">
        <v>65848</v>
      </c>
      <c r="I186">
        <v>69060</v>
      </c>
      <c r="J186">
        <v>72272</v>
      </c>
      <c r="K186">
        <v>75484</v>
      </c>
      <c r="L186">
        <v>64250</v>
      </c>
      <c r="M186">
        <v>84800</v>
      </c>
      <c r="N186">
        <v>89940</v>
      </c>
      <c r="O186">
        <v>95080</v>
      </c>
      <c r="P186">
        <v>100220</v>
      </c>
      <c r="Q186">
        <v>105360</v>
      </c>
      <c r="R186">
        <v>110500</v>
      </c>
      <c r="S186">
        <v>115640</v>
      </c>
      <c r="T186">
        <v>120780</v>
      </c>
      <c r="V186" s="119">
        <v>40900</v>
      </c>
      <c r="W186" s="120">
        <v>54000</v>
      </c>
      <c r="X186" s="120">
        <v>57272</v>
      </c>
      <c r="Y186" s="120">
        <v>60544</v>
      </c>
      <c r="Z186" s="120">
        <v>63816</v>
      </c>
      <c r="AA186" s="120">
        <v>67088</v>
      </c>
      <c r="AB186" s="120">
        <v>70360</v>
      </c>
      <c r="AC186" s="120">
        <v>73632</v>
      </c>
      <c r="AD186" s="121">
        <v>76904</v>
      </c>
      <c r="AE186" s="119">
        <v>65450</v>
      </c>
      <c r="AF186" s="120">
        <v>86400</v>
      </c>
      <c r="AG186" s="120">
        <v>91636</v>
      </c>
      <c r="AH186" s="120">
        <v>96872</v>
      </c>
      <c r="AI186" s="120">
        <v>102108</v>
      </c>
      <c r="AJ186" s="120">
        <v>107344</v>
      </c>
      <c r="AK186" s="120">
        <v>112580</v>
      </c>
      <c r="AL186" s="120">
        <v>117816</v>
      </c>
      <c r="AM186" s="121">
        <v>123052</v>
      </c>
      <c r="AO186" s="119">
        <v>43300</v>
      </c>
      <c r="AP186" s="120">
        <v>57200</v>
      </c>
      <c r="AQ186" s="120">
        <v>60664</v>
      </c>
      <c r="AR186" s="120">
        <v>64128</v>
      </c>
      <c r="AS186" s="120">
        <v>67592</v>
      </c>
      <c r="AT186" s="120">
        <v>71056</v>
      </c>
      <c r="AU186" s="120">
        <v>74520</v>
      </c>
      <c r="AV186" s="120">
        <v>77984</v>
      </c>
      <c r="AW186" s="121">
        <v>81448</v>
      </c>
      <c r="AX186" s="119">
        <v>69300</v>
      </c>
      <c r="AY186" s="120">
        <v>91500</v>
      </c>
      <c r="AZ186" s="120">
        <v>97044</v>
      </c>
      <c r="BA186" s="120">
        <v>102588</v>
      </c>
      <c r="BB186" s="120">
        <v>108132</v>
      </c>
      <c r="BC186" s="120">
        <v>113676</v>
      </c>
      <c r="BD186" s="120">
        <v>119220</v>
      </c>
      <c r="BE186" s="120">
        <v>124764</v>
      </c>
      <c r="BF186" s="121">
        <v>130308</v>
      </c>
      <c r="BH186" s="119">
        <v>44850</v>
      </c>
      <c r="BI186" s="120">
        <v>59250</v>
      </c>
      <c r="BJ186" s="120">
        <v>62838</v>
      </c>
      <c r="BK186" s="120">
        <v>66426</v>
      </c>
      <c r="BL186" s="120">
        <v>70014</v>
      </c>
      <c r="BM186" s="120">
        <v>73602</v>
      </c>
      <c r="BN186" s="120">
        <v>77190</v>
      </c>
      <c r="BO186" s="120">
        <v>80778</v>
      </c>
      <c r="BP186" s="121">
        <v>84366</v>
      </c>
      <c r="BQ186" s="119">
        <v>71750</v>
      </c>
      <c r="BR186" s="120">
        <v>94750</v>
      </c>
      <c r="BS186" s="120">
        <v>100490</v>
      </c>
      <c r="BT186" s="120">
        <v>106230</v>
      </c>
      <c r="BU186" s="120">
        <v>111970</v>
      </c>
      <c r="BV186" s="120">
        <v>117710</v>
      </c>
      <c r="BW186" s="120">
        <v>123450</v>
      </c>
      <c r="BX186" s="120">
        <v>129190</v>
      </c>
      <c r="BY186" s="121">
        <v>134930</v>
      </c>
    </row>
    <row r="187" spans="1:77" x14ac:dyDescent="0.25">
      <c r="A187" s="85" t="s">
        <v>361</v>
      </c>
      <c r="C187">
        <v>55150</v>
      </c>
      <c r="D187">
        <v>72800</v>
      </c>
      <c r="E187">
        <v>77212</v>
      </c>
      <c r="F187">
        <v>81624</v>
      </c>
      <c r="G187">
        <v>86036</v>
      </c>
      <c r="H187">
        <v>90448</v>
      </c>
      <c r="I187">
        <v>94860</v>
      </c>
      <c r="J187">
        <v>99272</v>
      </c>
      <c r="K187">
        <v>103684</v>
      </c>
      <c r="L187">
        <v>88250</v>
      </c>
      <c r="M187">
        <v>116500</v>
      </c>
      <c r="N187">
        <v>123560</v>
      </c>
      <c r="O187">
        <v>130620</v>
      </c>
      <c r="P187">
        <v>137680</v>
      </c>
      <c r="Q187">
        <v>144740</v>
      </c>
      <c r="R187">
        <v>151800</v>
      </c>
      <c r="S187">
        <v>158860</v>
      </c>
      <c r="T187">
        <v>165920</v>
      </c>
      <c r="V187" s="119">
        <v>56050</v>
      </c>
      <c r="W187" s="120">
        <v>74000</v>
      </c>
      <c r="X187" s="120">
        <v>78484</v>
      </c>
      <c r="Y187" s="120">
        <v>82968</v>
      </c>
      <c r="Z187" s="120">
        <v>87452</v>
      </c>
      <c r="AA187" s="120">
        <v>91936</v>
      </c>
      <c r="AB187" s="120">
        <v>96420</v>
      </c>
      <c r="AC187" s="120">
        <v>100904</v>
      </c>
      <c r="AD187" s="121">
        <v>105388</v>
      </c>
      <c r="AE187" s="119">
        <v>89700</v>
      </c>
      <c r="AF187" s="120">
        <v>118450</v>
      </c>
      <c r="AG187" s="120">
        <v>125626</v>
      </c>
      <c r="AH187" s="120">
        <v>132802</v>
      </c>
      <c r="AI187" s="120">
        <v>139978</v>
      </c>
      <c r="AJ187" s="120">
        <v>147154</v>
      </c>
      <c r="AK187" s="120">
        <v>154330</v>
      </c>
      <c r="AL187" s="120">
        <v>161506</v>
      </c>
      <c r="AM187" s="121">
        <v>168682</v>
      </c>
      <c r="AO187" s="119">
        <v>59950</v>
      </c>
      <c r="AP187" s="120">
        <v>79150</v>
      </c>
      <c r="AQ187" s="120">
        <v>83946</v>
      </c>
      <c r="AR187" s="120">
        <v>88742</v>
      </c>
      <c r="AS187" s="120">
        <v>93538</v>
      </c>
      <c r="AT187" s="120">
        <v>98334</v>
      </c>
      <c r="AU187" s="120">
        <v>103130</v>
      </c>
      <c r="AV187" s="120">
        <v>107926</v>
      </c>
      <c r="AW187" s="121">
        <v>112722</v>
      </c>
      <c r="AX187" s="119">
        <v>95900</v>
      </c>
      <c r="AY187" s="120">
        <v>126600</v>
      </c>
      <c r="AZ187" s="120">
        <v>134272</v>
      </c>
      <c r="BA187" s="120">
        <v>141944</v>
      </c>
      <c r="BB187" s="120">
        <v>149616</v>
      </c>
      <c r="BC187" s="120">
        <v>157288</v>
      </c>
      <c r="BD187" s="120">
        <v>164960</v>
      </c>
      <c r="BE187" s="120">
        <v>172632</v>
      </c>
      <c r="BF187" s="121">
        <v>180304</v>
      </c>
      <c r="BH187" s="119">
        <v>60750</v>
      </c>
      <c r="BI187" s="120">
        <v>80200</v>
      </c>
      <c r="BJ187" s="120">
        <v>85060</v>
      </c>
      <c r="BK187" s="120">
        <v>89920</v>
      </c>
      <c r="BL187" s="120">
        <v>94780</v>
      </c>
      <c r="BM187" s="120">
        <v>99640</v>
      </c>
      <c r="BN187" s="120">
        <v>104500</v>
      </c>
      <c r="BO187" s="120">
        <v>109360</v>
      </c>
      <c r="BP187" s="121">
        <v>114220</v>
      </c>
      <c r="BQ187" s="119">
        <v>97200</v>
      </c>
      <c r="BR187" s="120">
        <v>128350</v>
      </c>
      <c r="BS187" s="120">
        <v>136126</v>
      </c>
      <c r="BT187" s="120">
        <v>143902</v>
      </c>
      <c r="BU187" s="120">
        <v>151678</v>
      </c>
      <c r="BV187" s="120">
        <v>159454</v>
      </c>
      <c r="BW187" s="120">
        <v>167230</v>
      </c>
      <c r="BX187" s="120">
        <v>175006</v>
      </c>
      <c r="BY187" s="121">
        <v>182782</v>
      </c>
    </row>
    <row r="188" spans="1:77" x14ac:dyDescent="0.25">
      <c r="A188" s="85" t="s">
        <v>362</v>
      </c>
      <c r="C188">
        <v>41650</v>
      </c>
      <c r="D188">
        <v>55000</v>
      </c>
      <c r="E188">
        <v>58332</v>
      </c>
      <c r="F188">
        <v>61664</v>
      </c>
      <c r="G188">
        <v>64996</v>
      </c>
      <c r="H188">
        <v>68328</v>
      </c>
      <c r="I188">
        <v>71660</v>
      </c>
      <c r="J188">
        <v>74992</v>
      </c>
      <c r="K188">
        <v>78324</v>
      </c>
      <c r="L188">
        <v>66650</v>
      </c>
      <c r="M188">
        <v>88000</v>
      </c>
      <c r="N188">
        <v>93332</v>
      </c>
      <c r="O188">
        <v>98664</v>
      </c>
      <c r="P188">
        <v>103996</v>
      </c>
      <c r="Q188">
        <v>109328</v>
      </c>
      <c r="R188">
        <v>114660</v>
      </c>
      <c r="S188">
        <v>119992</v>
      </c>
      <c r="T188">
        <v>125324</v>
      </c>
      <c r="V188" s="119">
        <v>45250</v>
      </c>
      <c r="W188" s="120">
        <v>59750</v>
      </c>
      <c r="X188" s="120">
        <v>63370</v>
      </c>
      <c r="Y188" s="120">
        <v>66990</v>
      </c>
      <c r="Z188" s="120">
        <v>70610</v>
      </c>
      <c r="AA188" s="120">
        <v>74230</v>
      </c>
      <c r="AB188" s="120">
        <v>77850</v>
      </c>
      <c r="AC188" s="120">
        <v>81470</v>
      </c>
      <c r="AD188" s="121">
        <v>85090</v>
      </c>
      <c r="AE188" s="119">
        <v>72400</v>
      </c>
      <c r="AF188" s="120">
        <v>95600</v>
      </c>
      <c r="AG188" s="120">
        <v>101392</v>
      </c>
      <c r="AH188" s="120">
        <v>107184</v>
      </c>
      <c r="AI188" s="120">
        <v>112976</v>
      </c>
      <c r="AJ188" s="120">
        <v>118768</v>
      </c>
      <c r="AK188" s="120">
        <v>124560</v>
      </c>
      <c r="AL188" s="120">
        <v>130352</v>
      </c>
      <c r="AM188" s="121">
        <v>136144</v>
      </c>
      <c r="AO188" s="119">
        <v>45600</v>
      </c>
      <c r="AP188" s="120">
        <v>60200</v>
      </c>
      <c r="AQ188" s="120">
        <v>63848</v>
      </c>
      <c r="AR188" s="120">
        <v>67496</v>
      </c>
      <c r="AS188" s="120">
        <v>71144</v>
      </c>
      <c r="AT188" s="120">
        <v>74792</v>
      </c>
      <c r="AU188" s="120">
        <v>78440</v>
      </c>
      <c r="AV188" s="120">
        <v>82088</v>
      </c>
      <c r="AW188" s="121">
        <v>85736</v>
      </c>
      <c r="AX188" s="119">
        <v>72950</v>
      </c>
      <c r="AY188" s="120">
        <v>96300</v>
      </c>
      <c r="AZ188" s="120">
        <v>102136</v>
      </c>
      <c r="BA188" s="120">
        <v>107972</v>
      </c>
      <c r="BB188" s="120">
        <v>113808</v>
      </c>
      <c r="BC188" s="120">
        <v>119644</v>
      </c>
      <c r="BD188" s="120">
        <v>125480</v>
      </c>
      <c r="BE188" s="120">
        <v>131316</v>
      </c>
      <c r="BF188" s="121">
        <v>137152</v>
      </c>
      <c r="BH188" s="119">
        <v>50150</v>
      </c>
      <c r="BI188" s="120">
        <v>66200</v>
      </c>
      <c r="BJ188" s="120">
        <v>70212</v>
      </c>
      <c r="BK188" s="120">
        <v>74224</v>
      </c>
      <c r="BL188" s="120">
        <v>78236</v>
      </c>
      <c r="BM188" s="120">
        <v>82248</v>
      </c>
      <c r="BN188" s="120">
        <v>86260</v>
      </c>
      <c r="BO188" s="120">
        <v>90272</v>
      </c>
      <c r="BP188" s="121">
        <v>94284</v>
      </c>
      <c r="BQ188" s="119">
        <v>80200</v>
      </c>
      <c r="BR188" s="120">
        <v>105900</v>
      </c>
      <c r="BS188" s="120">
        <v>112316</v>
      </c>
      <c r="BT188" s="120">
        <v>118732</v>
      </c>
      <c r="BU188" s="120">
        <v>125148</v>
      </c>
      <c r="BV188" s="120">
        <v>131564</v>
      </c>
      <c r="BW188" s="120">
        <v>137980</v>
      </c>
      <c r="BX188" s="120">
        <v>144396</v>
      </c>
      <c r="BY188" s="121">
        <v>150812</v>
      </c>
    </row>
    <row r="189" spans="1:77" x14ac:dyDescent="0.25">
      <c r="A189" s="85" t="s">
        <v>363</v>
      </c>
      <c r="C189">
        <v>57050</v>
      </c>
      <c r="D189">
        <v>75350</v>
      </c>
      <c r="E189">
        <v>79914</v>
      </c>
      <c r="F189">
        <v>84478</v>
      </c>
      <c r="G189">
        <v>89042</v>
      </c>
      <c r="H189">
        <v>93606</v>
      </c>
      <c r="I189">
        <v>98170</v>
      </c>
      <c r="J189">
        <v>102734</v>
      </c>
      <c r="K189">
        <v>107298</v>
      </c>
      <c r="L189">
        <v>91300</v>
      </c>
      <c r="M189">
        <v>120500</v>
      </c>
      <c r="N189">
        <v>127804</v>
      </c>
      <c r="O189">
        <v>135108</v>
      </c>
      <c r="P189">
        <v>142412</v>
      </c>
      <c r="Q189">
        <v>149716</v>
      </c>
      <c r="R189">
        <v>157020</v>
      </c>
      <c r="S189">
        <v>164324</v>
      </c>
      <c r="T189">
        <v>171628</v>
      </c>
      <c r="V189" s="119">
        <v>60650</v>
      </c>
      <c r="W189" s="120">
        <v>80100</v>
      </c>
      <c r="X189" s="120">
        <v>84952</v>
      </c>
      <c r="Y189" s="120">
        <v>89804</v>
      </c>
      <c r="Z189" s="120">
        <v>94656</v>
      </c>
      <c r="AA189" s="120">
        <v>99508</v>
      </c>
      <c r="AB189" s="120">
        <v>104360</v>
      </c>
      <c r="AC189" s="120">
        <v>109212</v>
      </c>
      <c r="AD189" s="121">
        <v>114064</v>
      </c>
      <c r="AE189" s="119">
        <v>97050</v>
      </c>
      <c r="AF189" s="120">
        <v>128150</v>
      </c>
      <c r="AG189" s="120">
        <v>135914</v>
      </c>
      <c r="AH189" s="120">
        <v>143678</v>
      </c>
      <c r="AI189" s="120">
        <v>151442</v>
      </c>
      <c r="AJ189" s="120">
        <v>159206</v>
      </c>
      <c r="AK189" s="120">
        <v>166970</v>
      </c>
      <c r="AL189" s="120">
        <v>174734</v>
      </c>
      <c r="AM189" s="121">
        <v>182498</v>
      </c>
      <c r="AO189" s="119">
        <v>66200</v>
      </c>
      <c r="AP189" s="120">
        <v>87400</v>
      </c>
      <c r="AQ189" s="120">
        <v>92696</v>
      </c>
      <c r="AR189" s="120">
        <v>97992</v>
      </c>
      <c r="AS189" s="120">
        <v>103288</v>
      </c>
      <c r="AT189" s="120">
        <v>108584</v>
      </c>
      <c r="AU189" s="120">
        <v>113880</v>
      </c>
      <c r="AV189" s="120">
        <v>119176</v>
      </c>
      <c r="AW189" s="121">
        <v>124472</v>
      </c>
      <c r="AX189" s="119">
        <v>104200</v>
      </c>
      <c r="AY189" s="120">
        <v>137550</v>
      </c>
      <c r="AZ189" s="120">
        <v>145886</v>
      </c>
      <c r="BA189" s="120">
        <v>154222</v>
      </c>
      <c r="BB189" s="120">
        <v>162558</v>
      </c>
      <c r="BC189" s="120">
        <v>170894</v>
      </c>
      <c r="BD189" s="120">
        <v>179230</v>
      </c>
      <c r="BE189" s="120">
        <v>187566</v>
      </c>
      <c r="BF189" s="121">
        <v>195902</v>
      </c>
      <c r="BH189" s="119">
        <v>67900</v>
      </c>
      <c r="BI189" s="120">
        <v>89650</v>
      </c>
      <c r="BJ189" s="120">
        <v>95082</v>
      </c>
      <c r="BK189" s="120">
        <v>100514</v>
      </c>
      <c r="BL189" s="120">
        <v>105946</v>
      </c>
      <c r="BM189" s="120">
        <v>111378</v>
      </c>
      <c r="BN189" s="120">
        <v>116810</v>
      </c>
      <c r="BO189" s="120">
        <v>122242</v>
      </c>
      <c r="BP189" s="121">
        <v>127674</v>
      </c>
      <c r="BQ189" s="119">
        <v>106800</v>
      </c>
      <c r="BR189" s="120">
        <v>141000</v>
      </c>
      <c r="BS189" s="120">
        <v>149544</v>
      </c>
      <c r="BT189" s="120">
        <v>158088</v>
      </c>
      <c r="BU189" s="120">
        <v>166632</v>
      </c>
      <c r="BV189" s="120">
        <v>175176</v>
      </c>
      <c r="BW189" s="120">
        <v>183720</v>
      </c>
      <c r="BX189" s="120">
        <v>192264</v>
      </c>
      <c r="BY189" s="121">
        <v>200808</v>
      </c>
    </row>
    <row r="190" spans="1:77" x14ac:dyDescent="0.25">
      <c r="A190" s="85" t="s">
        <v>364</v>
      </c>
      <c r="C190">
        <v>40150</v>
      </c>
      <c r="D190">
        <v>53000</v>
      </c>
      <c r="E190">
        <v>56212</v>
      </c>
      <c r="F190">
        <v>59424</v>
      </c>
      <c r="G190">
        <v>62636</v>
      </c>
      <c r="H190">
        <v>65848</v>
      </c>
      <c r="I190">
        <v>69060</v>
      </c>
      <c r="J190">
        <v>72272</v>
      </c>
      <c r="K190">
        <v>75484</v>
      </c>
      <c r="L190">
        <v>64250</v>
      </c>
      <c r="M190">
        <v>84800</v>
      </c>
      <c r="N190">
        <v>89940</v>
      </c>
      <c r="O190">
        <v>95080</v>
      </c>
      <c r="P190">
        <v>100220</v>
      </c>
      <c r="Q190">
        <v>105360</v>
      </c>
      <c r="R190">
        <v>110500</v>
      </c>
      <c r="S190">
        <v>115640</v>
      </c>
      <c r="T190">
        <v>120780</v>
      </c>
      <c r="V190" s="119">
        <v>40700</v>
      </c>
      <c r="W190" s="120">
        <v>53750</v>
      </c>
      <c r="X190" s="120">
        <v>57006</v>
      </c>
      <c r="Y190" s="120">
        <v>60262</v>
      </c>
      <c r="Z190" s="120">
        <v>63518</v>
      </c>
      <c r="AA190" s="120">
        <v>66774</v>
      </c>
      <c r="AB190" s="120">
        <v>70030</v>
      </c>
      <c r="AC190" s="120">
        <v>73286</v>
      </c>
      <c r="AD190" s="121">
        <v>76542</v>
      </c>
      <c r="AE190" s="119">
        <v>65100</v>
      </c>
      <c r="AF190" s="120">
        <v>85950</v>
      </c>
      <c r="AG190" s="120">
        <v>91158</v>
      </c>
      <c r="AH190" s="120">
        <v>96366</v>
      </c>
      <c r="AI190" s="120">
        <v>101574</v>
      </c>
      <c r="AJ190" s="120">
        <v>106782</v>
      </c>
      <c r="AK190" s="120">
        <v>111990</v>
      </c>
      <c r="AL190" s="120">
        <v>117198</v>
      </c>
      <c r="AM190" s="121">
        <v>122406</v>
      </c>
      <c r="AO190" s="119">
        <v>43300</v>
      </c>
      <c r="AP190" s="120">
        <v>57200</v>
      </c>
      <c r="AQ190" s="120">
        <v>60664</v>
      </c>
      <c r="AR190" s="120">
        <v>64128</v>
      </c>
      <c r="AS190" s="120">
        <v>67592</v>
      </c>
      <c r="AT190" s="120">
        <v>71056</v>
      </c>
      <c r="AU190" s="120">
        <v>74520</v>
      </c>
      <c r="AV190" s="120">
        <v>77984</v>
      </c>
      <c r="AW190" s="121">
        <v>81448</v>
      </c>
      <c r="AX190" s="119">
        <v>69300</v>
      </c>
      <c r="AY190" s="120">
        <v>91500</v>
      </c>
      <c r="AZ190" s="120">
        <v>97044</v>
      </c>
      <c r="BA190" s="120">
        <v>102588</v>
      </c>
      <c r="BB190" s="120">
        <v>108132</v>
      </c>
      <c r="BC190" s="120">
        <v>113676</v>
      </c>
      <c r="BD190" s="120">
        <v>119220</v>
      </c>
      <c r="BE190" s="120">
        <v>124764</v>
      </c>
      <c r="BF190" s="121">
        <v>130308</v>
      </c>
      <c r="BH190" s="119">
        <v>44850</v>
      </c>
      <c r="BI190" s="120">
        <v>59250</v>
      </c>
      <c r="BJ190" s="120">
        <v>62838</v>
      </c>
      <c r="BK190" s="120">
        <v>66426</v>
      </c>
      <c r="BL190" s="120">
        <v>70014</v>
      </c>
      <c r="BM190" s="120">
        <v>73602</v>
      </c>
      <c r="BN190" s="120">
        <v>77190</v>
      </c>
      <c r="BO190" s="120">
        <v>80778</v>
      </c>
      <c r="BP190" s="121">
        <v>84366</v>
      </c>
      <c r="BQ190" s="119">
        <v>71750</v>
      </c>
      <c r="BR190" s="120">
        <v>94750</v>
      </c>
      <c r="BS190" s="120">
        <v>100490</v>
      </c>
      <c r="BT190" s="120">
        <v>106230</v>
      </c>
      <c r="BU190" s="120">
        <v>111970</v>
      </c>
      <c r="BV190" s="120">
        <v>117710</v>
      </c>
      <c r="BW190" s="120">
        <v>123450</v>
      </c>
      <c r="BX190" s="120">
        <v>129190</v>
      </c>
      <c r="BY190" s="121">
        <v>134930</v>
      </c>
    </row>
    <row r="191" spans="1:77" x14ac:dyDescent="0.25">
      <c r="A191" s="85" t="s">
        <v>365</v>
      </c>
      <c r="C191">
        <v>55150</v>
      </c>
      <c r="D191">
        <v>72800</v>
      </c>
      <c r="E191">
        <v>77212</v>
      </c>
      <c r="F191">
        <v>81624</v>
      </c>
      <c r="G191">
        <v>86036</v>
      </c>
      <c r="H191">
        <v>90448</v>
      </c>
      <c r="I191">
        <v>94860</v>
      </c>
      <c r="J191">
        <v>99272</v>
      </c>
      <c r="K191">
        <v>103684</v>
      </c>
      <c r="L191">
        <v>88250</v>
      </c>
      <c r="M191">
        <v>116500</v>
      </c>
      <c r="N191">
        <v>123560</v>
      </c>
      <c r="O191">
        <v>130620</v>
      </c>
      <c r="P191">
        <v>137680</v>
      </c>
      <c r="Q191">
        <v>144740</v>
      </c>
      <c r="R191">
        <v>151800</v>
      </c>
      <c r="S191">
        <v>158860</v>
      </c>
      <c r="T191">
        <v>165920</v>
      </c>
      <c r="V191" s="119">
        <v>56050</v>
      </c>
      <c r="W191" s="120">
        <v>74000</v>
      </c>
      <c r="X191" s="120">
        <v>78484</v>
      </c>
      <c r="Y191" s="120">
        <v>82968</v>
      </c>
      <c r="Z191" s="120">
        <v>87452</v>
      </c>
      <c r="AA191" s="120">
        <v>91936</v>
      </c>
      <c r="AB191" s="120">
        <v>96420</v>
      </c>
      <c r="AC191" s="120">
        <v>100904</v>
      </c>
      <c r="AD191" s="121">
        <v>105388</v>
      </c>
      <c r="AE191" s="119">
        <v>89700</v>
      </c>
      <c r="AF191" s="120">
        <v>118450</v>
      </c>
      <c r="AG191" s="120">
        <v>125626</v>
      </c>
      <c r="AH191" s="120">
        <v>132802</v>
      </c>
      <c r="AI191" s="120">
        <v>139978</v>
      </c>
      <c r="AJ191" s="120">
        <v>147154</v>
      </c>
      <c r="AK191" s="120">
        <v>154330</v>
      </c>
      <c r="AL191" s="120">
        <v>161506</v>
      </c>
      <c r="AM191" s="121">
        <v>168682</v>
      </c>
      <c r="AO191" s="119">
        <v>59950</v>
      </c>
      <c r="AP191" s="120">
        <v>79150</v>
      </c>
      <c r="AQ191" s="120">
        <v>83946</v>
      </c>
      <c r="AR191" s="120">
        <v>88742</v>
      </c>
      <c r="AS191" s="120">
        <v>93538</v>
      </c>
      <c r="AT191" s="120">
        <v>98334</v>
      </c>
      <c r="AU191" s="120">
        <v>103130</v>
      </c>
      <c r="AV191" s="120">
        <v>107926</v>
      </c>
      <c r="AW191" s="121">
        <v>112722</v>
      </c>
      <c r="AX191" s="119">
        <v>95900</v>
      </c>
      <c r="AY191" s="120">
        <v>126600</v>
      </c>
      <c r="AZ191" s="120">
        <v>134272</v>
      </c>
      <c r="BA191" s="120">
        <v>141944</v>
      </c>
      <c r="BB191" s="120">
        <v>149616</v>
      </c>
      <c r="BC191" s="120">
        <v>157288</v>
      </c>
      <c r="BD191" s="120">
        <v>164960</v>
      </c>
      <c r="BE191" s="120">
        <v>172632</v>
      </c>
      <c r="BF191" s="121">
        <v>180304</v>
      </c>
      <c r="BH191" s="119">
        <v>60750</v>
      </c>
      <c r="BI191" s="120">
        <v>80200</v>
      </c>
      <c r="BJ191" s="120">
        <v>85060</v>
      </c>
      <c r="BK191" s="120">
        <v>89920</v>
      </c>
      <c r="BL191" s="120">
        <v>94780</v>
      </c>
      <c r="BM191" s="120">
        <v>99640</v>
      </c>
      <c r="BN191" s="120">
        <v>104500</v>
      </c>
      <c r="BO191" s="120">
        <v>109360</v>
      </c>
      <c r="BP191" s="121">
        <v>114220</v>
      </c>
      <c r="BQ191" s="119">
        <v>97200</v>
      </c>
      <c r="BR191" s="120">
        <v>128350</v>
      </c>
      <c r="BS191" s="120">
        <v>136126</v>
      </c>
      <c r="BT191" s="120">
        <v>143902</v>
      </c>
      <c r="BU191" s="120">
        <v>151678</v>
      </c>
      <c r="BV191" s="120">
        <v>159454</v>
      </c>
      <c r="BW191" s="120">
        <v>167230</v>
      </c>
      <c r="BX191" s="120">
        <v>175006</v>
      </c>
      <c r="BY191" s="121">
        <v>182782</v>
      </c>
    </row>
    <row r="192" spans="1:77" x14ac:dyDescent="0.25">
      <c r="A192" s="85" t="s">
        <v>366</v>
      </c>
      <c r="C192">
        <v>41000</v>
      </c>
      <c r="D192">
        <v>54150</v>
      </c>
      <c r="E192">
        <v>57430</v>
      </c>
      <c r="F192">
        <v>60710</v>
      </c>
      <c r="G192">
        <v>63990</v>
      </c>
      <c r="H192">
        <v>67270</v>
      </c>
      <c r="I192">
        <v>70550</v>
      </c>
      <c r="J192">
        <v>73830</v>
      </c>
      <c r="K192">
        <v>77110</v>
      </c>
      <c r="L192">
        <v>65600</v>
      </c>
      <c r="M192">
        <v>86600</v>
      </c>
      <c r="N192">
        <v>91848</v>
      </c>
      <c r="O192">
        <v>97096</v>
      </c>
      <c r="P192">
        <v>102344</v>
      </c>
      <c r="Q192">
        <v>107592</v>
      </c>
      <c r="R192">
        <v>112840</v>
      </c>
      <c r="S192">
        <v>118088</v>
      </c>
      <c r="T192">
        <v>123336</v>
      </c>
      <c r="V192" s="119">
        <v>41700</v>
      </c>
      <c r="W192" s="120">
        <v>55050</v>
      </c>
      <c r="X192" s="120">
        <v>58386</v>
      </c>
      <c r="Y192" s="120">
        <v>61722</v>
      </c>
      <c r="Z192" s="120">
        <v>65058</v>
      </c>
      <c r="AA192" s="120">
        <v>68394</v>
      </c>
      <c r="AB192" s="120">
        <v>71730</v>
      </c>
      <c r="AC192" s="120">
        <v>75066</v>
      </c>
      <c r="AD192" s="121">
        <v>78402</v>
      </c>
      <c r="AE192" s="119">
        <v>66700</v>
      </c>
      <c r="AF192" s="120">
        <v>88050</v>
      </c>
      <c r="AG192" s="120">
        <v>93386</v>
      </c>
      <c r="AH192" s="120">
        <v>98722</v>
      </c>
      <c r="AI192" s="120">
        <v>104058</v>
      </c>
      <c r="AJ192" s="120">
        <v>109394</v>
      </c>
      <c r="AK192" s="120">
        <v>114730</v>
      </c>
      <c r="AL192" s="120">
        <v>120066</v>
      </c>
      <c r="AM192" s="121">
        <v>125402</v>
      </c>
      <c r="AO192" s="119">
        <v>45500</v>
      </c>
      <c r="AP192" s="120">
        <v>60100</v>
      </c>
      <c r="AQ192" s="120">
        <v>63740</v>
      </c>
      <c r="AR192" s="120">
        <v>67380</v>
      </c>
      <c r="AS192" s="120">
        <v>71020</v>
      </c>
      <c r="AT192" s="120">
        <v>74660</v>
      </c>
      <c r="AU192" s="120">
        <v>78300</v>
      </c>
      <c r="AV192" s="120">
        <v>81940</v>
      </c>
      <c r="AW192" s="121">
        <v>85580</v>
      </c>
      <c r="AX192" s="119">
        <v>72800</v>
      </c>
      <c r="AY192" s="120">
        <v>96100</v>
      </c>
      <c r="AZ192" s="120">
        <v>101924</v>
      </c>
      <c r="BA192" s="120">
        <v>107748</v>
      </c>
      <c r="BB192" s="120">
        <v>113572</v>
      </c>
      <c r="BC192" s="120">
        <v>119396</v>
      </c>
      <c r="BD192" s="120">
        <v>125220</v>
      </c>
      <c r="BE192" s="120">
        <v>131044</v>
      </c>
      <c r="BF192" s="121">
        <v>136868</v>
      </c>
      <c r="BH192" s="119">
        <v>50050</v>
      </c>
      <c r="BI192" s="120">
        <v>66100</v>
      </c>
      <c r="BJ192" s="120">
        <v>70104</v>
      </c>
      <c r="BK192" s="120">
        <v>74108</v>
      </c>
      <c r="BL192" s="120">
        <v>78112</v>
      </c>
      <c r="BM192" s="120">
        <v>82116</v>
      </c>
      <c r="BN192" s="120">
        <v>86120</v>
      </c>
      <c r="BO192" s="120">
        <v>90124</v>
      </c>
      <c r="BP192" s="121">
        <v>94128</v>
      </c>
      <c r="BQ192" s="119">
        <v>80050</v>
      </c>
      <c r="BR192" s="120">
        <v>105700</v>
      </c>
      <c r="BS192" s="120">
        <v>112104</v>
      </c>
      <c r="BT192" s="120">
        <v>118508</v>
      </c>
      <c r="BU192" s="120">
        <v>124912</v>
      </c>
      <c r="BV192" s="120">
        <v>131316</v>
      </c>
      <c r="BW192" s="120">
        <v>137720</v>
      </c>
      <c r="BX192" s="120">
        <v>144124</v>
      </c>
      <c r="BY192" s="121">
        <v>150528</v>
      </c>
    </row>
    <row r="193" spans="1:77" x14ac:dyDescent="0.25">
      <c r="A193" s="85" t="s">
        <v>367</v>
      </c>
      <c r="C193">
        <v>40150</v>
      </c>
      <c r="D193">
        <v>53000</v>
      </c>
      <c r="E193">
        <v>56212</v>
      </c>
      <c r="F193">
        <v>59424</v>
      </c>
      <c r="G193">
        <v>62636</v>
      </c>
      <c r="H193">
        <v>65848</v>
      </c>
      <c r="I193">
        <v>69060</v>
      </c>
      <c r="J193">
        <v>72272</v>
      </c>
      <c r="K193">
        <v>75484</v>
      </c>
      <c r="L193">
        <v>64250</v>
      </c>
      <c r="M193">
        <v>84800</v>
      </c>
      <c r="N193">
        <v>89940</v>
      </c>
      <c r="O193">
        <v>95080</v>
      </c>
      <c r="P193">
        <v>100220</v>
      </c>
      <c r="Q193">
        <v>105360</v>
      </c>
      <c r="R193">
        <v>110500</v>
      </c>
      <c r="S193">
        <v>115640</v>
      </c>
      <c r="T193">
        <v>120780</v>
      </c>
      <c r="V193" s="119">
        <v>40700</v>
      </c>
      <c r="W193" s="120">
        <v>53750</v>
      </c>
      <c r="X193" s="120">
        <v>57006</v>
      </c>
      <c r="Y193" s="120">
        <v>60262</v>
      </c>
      <c r="Z193" s="120">
        <v>63518</v>
      </c>
      <c r="AA193" s="120">
        <v>66774</v>
      </c>
      <c r="AB193" s="120">
        <v>70030</v>
      </c>
      <c r="AC193" s="120">
        <v>73286</v>
      </c>
      <c r="AD193" s="121">
        <v>76542</v>
      </c>
      <c r="AE193" s="119">
        <v>65100</v>
      </c>
      <c r="AF193" s="120">
        <v>85950</v>
      </c>
      <c r="AG193" s="120">
        <v>91158</v>
      </c>
      <c r="AH193" s="120">
        <v>96366</v>
      </c>
      <c r="AI193" s="120">
        <v>101574</v>
      </c>
      <c r="AJ193" s="120">
        <v>106782</v>
      </c>
      <c r="AK193" s="120">
        <v>111990</v>
      </c>
      <c r="AL193" s="120">
        <v>117198</v>
      </c>
      <c r="AM193" s="121">
        <v>122406</v>
      </c>
      <c r="AO193" s="119">
        <v>43300</v>
      </c>
      <c r="AP193" s="120">
        <v>57200</v>
      </c>
      <c r="AQ193" s="120">
        <v>60664</v>
      </c>
      <c r="AR193" s="120">
        <v>64128</v>
      </c>
      <c r="AS193" s="120">
        <v>67592</v>
      </c>
      <c r="AT193" s="120">
        <v>71056</v>
      </c>
      <c r="AU193" s="120">
        <v>74520</v>
      </c>
      <c r="AV193" s="120">
        <v>77984</v>
      </c>
      <c r="AW193" s="121">
        <v>81448</v>
      </c>
      <c r="AX193" s="119">
        <v>69300</v>
      </c>
      <c r="AY193" s="120">
        <v>91500</v>
      </c>
      <c r="AZ193" s="120">
        <v>97044</v>
      </c>
      <c r="BA193" s="120">
        <v>102588</v>
      </c>
      <c r="BB193" s="120">
        <v>108132</v>
      </c>
      <c r="BC193" s="120">
        <v>113676</v>
      </c>
      <c r="BD193" s="120">
        <v>119220</v>
      </c>
      <c r="BE193" s="120">
        <v>124764</v>
      </c>
      <c r="BF193" s="121">
        <v>130308</v>
      </c>
      <c r="BH193" s="119">
        <v>44850</v>
      </c>
      <c r="BI193" s="120">
        <v>59250</v>
      </c>
      <c r="BJ193" s="120">
        <v>62838</v>
      </c>
      <c r="BK193" s="120">
        <v>66426</v>
      </c>
      <c r="BL193" s="120">
        <v>70014</v>
      </c>
      <c r="BM193" s="120">
        <v>73602</v>
      </c>
      <c r="BN193" s="120">
        <v>77190</v>
      </c>
      <c r="BO193" s="120">
        <v>80778</v>
      </c>
      <c r="BP193" s="121">
        <v>84366</v>
      </c>
      <c r="BQ193" s="119">
        <v>71750</v>
      </c>
      <c r="BR193" s="120">
        <v>94750</v>
      </c>
      <c r="BS193" s="120">
        <v>100490</v>
      </c>
      <c r="BT193" s="120">
        <v>106230</v>
      </c>
      <c r="BU193" s="120">
        <v>111970</v>
      </c>
      <c r="BV193" s="120">
        <v>117710</v>
      </c>
      <c r="BW193" s="120">
        <v>123450</v>
      </c>
      <c r="BX193" s="120">
        <v>129190</v>
      </c>
      <c r="BY193" s="121">
        <v>134930</v>
      </c>
    </row>
    <row r="194" spans="1:77" x14ac:dyDescent="0.25">
      <c r="A194" s="85" t="s">
        <v>368</v>
      </c>
      <c r="C194">
        <v>44500</v>
      </c>
      <c r="D194">
        <v>58750</v>
      </c>
      <c r="E194">
        <v>62310</v>
      </c>
      <c r="F194">
        <v>65870</v>
      </c>
      <c r="G194">
        <v>69430</v>
      </c>
      <c r="H194">
        <v>72990</v>
      </c>
      <c r="I194">
        <v>76550</v>
      </c>
      <c r="J194">
        <v>80110</v>
      </c>
      <c r="K194">
        <v>83670</v>
      </c>
      <c r="L194">
        <v>71200</v>
      </c>
      <c r="M194">
        <v>94000</v>
      </c>
      <c r="N194">
        <v>99696</v>
      </c>
      <c r="O194">
        <v>105392</v>
      </c>
      <c r="P194">
        <v>111088</v>
      </c>
      <c r="Q194">
        <v>116784</v>
      </c>
      <c r="R194">
        <v>122480</v>
      </c>
      <c r="S194">
        <v>128176</v>
      </c>
      <c r="T194">
        <v>133872</v>
      </c>
      <c r="V194" s="119">
        <v>44950</v>
      </c>
      <c r="W194" s="120">
        <v>59350</v>
      </c>
      <c r="X194" s="120">
        <v>62946</v>
      </c>
      <c r="Y194" s="120">
        <v>66542</v>
      </c>
      <c r="Z194" s="120">
        <v>70138</v>
      </c>
      <c r="AA194" s="120">
        <v>73734</v>
      </c>
      <c r="AB194" s="120">
        <v>77330</v>
      </c>
      <c r="AC194" s="120">
        <v>80926</v>
      </c>
      <c r="AD194" s="121">
        <v>84522</v>
      </c>
      <c r="AE194" s="119">
        <v>71900</v>
      </c>
      <c r="AF194" s="120">
        <v>94950</v>
      </c>
      <c r="AG194" s="120">
        <v>100702</v>
      </c>
      <c r="AH194" s="120">
        <v>106454</v>
      </c>
      <c r="AI194" s="120">
        <v>112206</v>
      </c>
      <c r="AJ194" s="120">
        <v>117958</v>
      </c>
      <c r="AK194" s="120">
        <v>123710</v>
      </c>
      <c r="AL194" s="120">
        <v>129462</v>
      </c>
      <c r="AM194" s="121">
        <v>135214</v>
      </c>
      <c r="AO194" s="119">
        <v>46000</v>
      </c>
      <c r="AP194" s="120">
        <v>60750</v>
      </c>
      <c r="AQ194" s="120">
        <v>64430</v>
      </c>
      <c r="AR194" s="120">
        <v>68110</v>
      </c>
      <c r="AS194" s="120">
        <v>71790</v>
      </c>
      <c r="AT194" s="120">
        <v>75470</v>
      </c>
      <c r="AU194" s="120">
        <v>79150</v>
      </c>
      <c r="AV194" s="120">
        <v>82830</v>
      </c>
      <c r="AW194" s="121">
        <v>86510</v>
      </c>
      <c r="AX194" s="119">
        <v>73600</v>
      </c>
      <c r="AY194" s="120">
        <v>97200</v>
      </c>
      <c r="AZ194" s="120">
        <v>103088</v>
      </c>
      <c r="BA194" s="120">
        <v>108976</v>
      </c>
      <c r="BB194" s="120">
        <v>114864</v>
      </c>
      <c r="BC194" s="120">
        <v>120752</v>
      </c>
      <c r="BD194" s="120">
        <v>126640</v>
      </c>
      <c r="BE194" s="120">
        <v>132528</v>
      </c>
      <c r="BF194" s="121">
        <v>138416</v>
      </c>
      <c r="BH194" s="119">
        <v>46550</v>
      </c>
      <c r="BI194" s="120">
        <v>61450</v>
      </c>
      <c r="BJ194" s="120">
        <v>65174</v>
      </c>
      <c r="BK194" s="120">
        <v>68898</v>
      </c>
      <c r="BL194" s="120">
        <v>72622</v>
      </c>
      <c r="BM194" s="120">
        <v>76346</v>
      </c>
      <c r="BN194" s="120">
        <v>80070</v>
      </c>
      <c r="BO194" s="120">
        <v>83794</v>
      </c>
      <c r="BP194" s="121">
        <v>87518</v>
      </c>
      <c r="BQ194" s="119">
        <v>74500</v>
      </c>
      <c r="BR194" s="120">
        <v>98350</v>
      </c>
      <c r="BS194" s="120">
        <v>104310</v>
      </c>
      <c r="BT194" s="120">
        <v>110270</v>
      </c>
      <c r="BU194" s="120">
        <v>116230</v>
      </c>
      <c r="BV194" s="120">
        <v>122190</v>
      </c>
      <c r="BW194" s="120">
        <v>128150</v>
      </c>
      <c r="BX194" s="120">
        <v>134110</v>
      </c>
      <c r="BY194" s="121">
        <v>140070</v>
      </c>
    </row>
    <row r="195" spans="1:77" x14ac:dyDescent="0.25">
      <c r="A195" s="85" t="s">
        <v>369</v>
      </c>
      <c r="C195">
        <v>41800</v>
      </c>
      <c r="D195">
        <v>55200</v>
      </c>
      <c r="E195">
        <v>58544</v>
      </c>
      <c r="F195">
        <v>61888</v>
      </c>
      <c r="G195">
        <v>65232</v>
      </c>
      <c r="H195">
        <v>68576</v>
      </c>
      <c r="I195">
        <v>71920</v>
      </c>
      <c r="J195">
        <v>75264</v>
      </c>
      <c r="K195">
        <v>78608</v>
      </c>
      <c r="L195">
        <v>66900</v>
      </c>
      <c r="M195">
        <v>88300</v>
      </c>
      <c r="N195">
        <v>93652</v>
      </c>
      <c r="O195">
        <v>99004</v>
      </c>
      <c r="P195">
        <v>104356</v>
      </c>
      <c r="Q195">
        <v>109708</v>
      </c>
      <c r="R195">
        <v>115060</v>
      </c>
      <c r="S195">
        <v>120412</v>
      </c>
      <c r="T195">
        <v>125764</v>
      </c>
      <c r="V195" s="119">
        <v>45450</v>
      </c>
      <c r="W195" s="120">
        <v>60000</v>
      </c>
      <c r="X195" s="120">
        <v>63636</v>
      </c>
      <c r="Y195" s="120">
        <v>67272</v>
      </c>
      <c r="Z195" s="120">
        <v>70908</v>
      </c>
      <c r="AA195" s="120">
        <v>74544</v>
      </c>
      <c r="AB195" s="120">
        <v>78180</v>
      </c>
      <c r="AC195" s="120">
        <v>81816</v>
      </c>
      <c r="AD195" s="121">
        <v>85452</v>
      </c>
      <c r="AE195" s="119">
        <v>72700</v>
      </c>
      <c r="AF195" s="120">
        <v>96000</v>
      </c>
      <c r="AG195" s="120">
        <v>101816</v>
      </c>
      <c r="AH195" s="120">
        <v>107632</v>
      </c>
      <c r="AI195" s="120">
        <v>113448</v>
      </c>
      <c r="AJ195" s="120">
        <v>119264</v>
      </c>
      <c r="AK195" s="120">
        <v>125080</v>
      </c>
      <c r="AL195" s="120">
        <v>130896</v>
      </c>
      <c r="AM195" s="121">
        <v>136712</v>
      </c>
      <c r="AO195" s="119">
        <v>48400</v>
      </c>
      <c r="AP195" s="120">
        <v>63900</v>
      </c>
      <c r="AQ195" s="120">
        <v>67772</v>
      </c>
      <c r="AR195" s="120">
        <v>71644</v>
      </c>
      <c r="AS195" s="120">
        <v>75516</v>
      </c>
      <c r="AT195" s="120">
        <v>79388</v>
      </c>
      <c r="AU195" s="120">
        <v>83260</v>
      </c>
      <c r="AV195" s="120">
        <v>87132</v>
      </c>
      <c r="AW195" s="121">
        <v>91004</v>
      </c>
      <c r="AX195" s="119">
        <v>77450</v>
      </c>
      <c r="AY195" s="120">
        <v>102250</v>
      </c>
      <c r="AZ195" s="120">
        <v>108446</v>
      </c>
      <c r="BA195" s="120">
        <v>114642</v>
      </c>
      <c r="BB195" s="120">
        <v>120838</v>
      </c>
      <c r="BC195" s="120">
        <v>127034</v>
      </c>
      <c r="BD195" s="120">
        <v>133230</v>
      </c>
      <c r="BE195" s="120">
        <v>139426</v>
      </c>
      <c r="BF195" s="121">
        <v>145622</v>
      </c>
      <c r="BH195" s="119">
        <v>48400</v>
      </c>
      <c r="BI195" s="120">
        <v>63900</v>
      </c>
      <c r="BJ195" s="120">
        <v>67772</v>
      </c>
      <c r="BK195" s="120">
        <v>71644</v>
      </c>
      <c r="BL195" s="120">
        <v>75516</v>
      </c>
      <c r="BM195" s="120">
        <v>79388</v>
      </c>
      <c r="BN195" s="120">
        <v>83260</v>
      </c>
      <c r="BO195" s="120">
        <v>87132</v>
      </c>
      <c r="BP195" s="121">
        <v>91004</v>
      </c>
      <c r="BQ195" s="119">
        <v>77450</v>
      </c>
      <c r="BR195" s="120">
        <v>102250</v>
      </c>
      <c r="BS195" s="120">
        <v>108446</v>
      </c>
      <c r="BT195" s="120">
        <v>114642</v>
      </c>
      <c r="BU195" s="120">
        <v>120838</v>
      </c>
      <c r="BV195" s="120">
        <v>127034</v>
      </c>
      <c r="BW195" s="120">
        <v>133230</v>
      </c>
      <c r="BX195" s="120">
        <v>139426</v>
      </c>
      <c r="BY195" s="121">
        <v>145622</v>
      </c>
    </row>
    <row r="196" spans="1:77" x14ac:dyDescent="0.25">
      <c r="A196" s="85" t="s">
        <v>370</v>
      </c>
      <c r="C196">
        <v>42500</v>
      </c>
      <c r="D196">
        <v>56100</v>
      </c>
      <c r="E196">
        <v>59500</v>
      </c>
      <c r="F196">
        <v>62900</v>
      </c>
      <c r="G196">
        <v>66300</v>
      </c>
      <c r="H196">
        <v>69700</v>
      </c>
      <c r="I196">
        <v>73100</v>
      </c>
      <c r="J196">
        <v>76500</v>
      </c>
      <c r="K196">
        <v>79900</v>
      </c>
      <c r="L196">
        <v>68000</v>
      </c>
      <c r="M196">
        <v>89750</v>
      </c>
      <c r="N196">
        <v>95190</v>
      </c>
      <c r="O196">
        <v>100630</v>
      </c>
      <c r="P196">
        <v>106070</v>
      </c>
      <c r="Q196">
        <v>111510</v>
      </c>
      <c r="R196">
        <v>116950</v>
      </c>
      <c r="S196">
        <v>122390</v>
      </c>
      <c r="T196">
        <v>127830</v>
      </c>
      <c r="V196" s="119">
        <v>43000</v>
      </c>
      <c r="W196" s="120">
        <v>56800</v>
      </c>
      <c r="X196" s="120">
        <v>60240</v>
      </c>
      <c r="Y196" s="120">
        <v>63680</v>
      </c>
      <c r="Z196" s="120">
        <v>67120</v>
      </c>
      <c r="AA196" s="120">
        <v>70560</v>
      </c>
      <c r="AB196" s="120">
        <v>74000</v>
      </c>
      <c r="AC196" s="120">
        <v>77440</v>
      </c>
      <c r="AD196" s="121">
        <v>80880</v>
      </c>
      <c r="AE196" s="119">
        <v>68800</v>
      </c>
      <c r="AF196" s="120">
        <v>90850</v>
      </c>
      <c r="AG196" s="120">
        <v>96354</v>
      </c>
      <c r="AH196" s="120">
        <v>101858</v>
      </c>
      <c r="AI196" s="120">
        <v>107362</v>
      </c>
      <c r="AJ196" s="120">
        <v>112866</v>
      </c>
      <c r="AK196" s="120">
        <v>118370</v>
      </c>
      <c r="AL196" s="120">
        <v>123874</v>
      </c>
      <c r="AM196" s="121">
        <v>129378</v>
      </c>
      <c r="AO196" s="119">
        <v>44500</v>
      </c>
      <c r="AP196" s="120">
        <v>58750</v>
      </c>
      <c r="AQ196" s="120">
        <v>62310</v>
      </c>
      <c r="AR196" s="120">
        <v>65870</v>
      </c>
      <c r="AS196" s="120">
        <v>69430</v>
      </c>
      <c r="AT196" s="120">
        <v>72990</v>
      </c>
      <c r="AU196" s="120">
        <v>76550</v>
      </c>
      <c r="AV196" s="120">
        <v>80110</v>
      </c>
      <c r="AW196" s="121">
        <v>83670</v>
      </c>
      <c r="AX196" s="119">
        <v>71200</v>
      </c>
      <c r="AY196" s="120">
        <v>94000</v>
      </c>
      <c r="AZ196" s="120">
        <v>99696</v>
      </c>
      <c r="BA196" s="120">
        <v>105392</v>
      </c>
      <c r="BB196" s="120">
        <v>111088</v>
      </c>
      <c r="BC196" s="120">
        <v>116784</v>
      </c>
      <c r="BD196" s="120">
        <v>122480</v>
      </c>
      <c r="BE196" s="120">
        <v>128176</v>
      </c>
      <c r="BF196" s="121">
        <v>133872</v>
      </c>
      <c r="BH196" s="119">
        <v>46500</v>
      </c>
      <c r="BI196" s="120">
        <v>61400</v>
      </c>
      <c r="BJ196" s="120">
        <v>65120</v>
      </c>
      <c r="BK196" s="120">
        <v>68840</v>
      </c>
      <c r="BL196" s="120">
        <v>72560</v>
      </c>
      <c r="BM196" s="120">
        <v>76280</v>
      </c>
      <c r="BN196" s="120">
        <v>80000</v>
      </c>
      <c r="BO196" s="120">
        <v>83720</v>
      </c>
      <c r="BP196" s="121">
        <v>87440</v>
      </c>
      <c r="BQ196" s="119">
        <v>74400</v>
      </c>
      <c r="BR196" s="120">
        <v>98250</v>
      </c>
      <c r="BS196" s="120">
        <v>104202</v>
      </c>
      <c r="BT196" s="120">
        <v>110154</v>
      </c>
      <c r="BU196" s="120">
        <v>116106</v>
      </c>
      <c r="BV196" s="120">
        <v>122058</v>
      </c>
      <c r="BW196" s="120">
        <v>128010</v>
      </c>
      <c r="BX196" s="120">
        <v>133962</v>
      </c>
      <c r="BY196" s="121">
        <v>139914</v>
      </c>
    </row>
    <row r="197" spans="1:77" x14ac:dyDescent="0.25">
      <c r="A197" s="85" t="s">
        <v>371</v>
      </c>
      <c r="C197">
        <v>41300</v>
      </c>
      <c r="D197">
        <v>54550</v>
      </c>
      <c r="E197">
        <v>57854</v>
      </c>
      <c r="F197">
        <v>61158</v>
      </c>
      <c r="G197">
        <v>64462</v>
      </c>
      <c r="H197">
        <v>67766</v>
      </c>
      <c r="I197">
        <v>71070</v>
      </c>
      <c r="J197">
        <v>74374</v>
      </c>
      <c r="K197">
        <v>77678</v>
      </c>
      <c r="L197">
        <v>66100</v>
      </c>
      <c r="M197">
        <v>87250</v>
      </c>
      <c r="N197">
        <v>92538</v>
      </c>
      <c r="O197">
        <v>97826</v>
      </c>
      <c r="P197">
        <v>103114</v>
      </c>
      <c r="Q197">
        <v>108402</v>
      </c>
      <c r="R197">
        <v>113690</v>
      </c>
      <c r="S197">
        <v>118978</v>
      </c>
      <c r="T197">
        <v>124266</v>
      </c>
      <c r="V197" s="119">
        <v>41300</v>
      </c>
      <c r="W197" s="120">
        <v>54550</v>
      </c>
      <c r="X197" s="120">
        <v>57854</v>
      </c>
      <c r="Y197" s="120">
        <v>61158</v>
      </c>
      <c r="Z197" s="120">
        <v>64462</v>
      </c>
      <c r="AA197" s="120">
        <v>67766</v>
      </c>
      <c r="AB197" s="120">
        <v>71070</v>
      </c>
      <c r="AC197" s="120">
        <v>74374</v>
      </c>
      <c r="AD197" s="121">
        <v>77678</v>
      </c>
      <c r="AE197" s="119">
        <v>66100</v>
      </c>
      <c r="AF197" s="120">
        <v>87300</v>
      </c>
      <c r="AG197" s="120">
        <v>92588</v>
      </c>
      <c r="AH197" s="120">
        <v>97876</v>
      </c>
      <c r="AI197" s="120">
        <v>103164</v>
      </c>
      <c r="AJ197" s="120">
        <v>108452</v>
      </c>
      <c r="AK197" s="120">
        <v>113740</v>
      </c>
      <c r="AL197" s="120">
        <v>119028</v>
      </c>
      <c r="AM197" s="121">
        <v>124316</v>
      </c>
      <c r="AO197" s="119">
        <v>43300</v>
      </c>
      <c r="AP197" s="120">
        <v>57200</v>
      </c>
      <c r="AQ197" s="120">
        <v>60664</v>
      </c>
      <c r="AR197" s="120">
        <v>64128</v>
      </c>
      <c r="AS197" s="120">
        <v>67592</v>
      </c>
      <c r="AT197" s="120">
        <v>71056</v>
      </c>
      <c r="AU197" s="120">
        <v>74520</v>
      </c>
      <c r="AV197" s="120">
        <v>77984</v>
      </c>
      <c r="AW197" s="121">
        <v>81448</v>
      </c>
      <c r="AX197" s="119">
        <v>69300</v>
      </c>
      <c r="AY197" s="120">
        <v>91500</v>
      </c>
      <c r="AZ197" s="120">
        <v>97044</v>
      </c>
      <c r="BA197" s="120">
        <v>102588</v>
      </c>
      <c r="BB197" s="120">
        <v>108132</v>
      </c>
      <c r="BC197" s="120">
        <v>113676</v>
      </c>
      <c r="BD197" s="120">
        <v>119220</v>
      </c>
      <c r="BE197" s="120">
        <v>124764</v>
      </c>
      <c r="BF197" s="121">
        <v>130308</v>
      </c>
      <c r="BH197" s="119">
        <v>44850</v>
      </c>
      <c r="BI197" s="120">
        <v>59250</v>
      </c>
      <c r="BJ197" s="120">
        <v>62838</v>
      </c>
      <c r="BK197" s="120">
        <v>66426</v>
      </c>
      <c r="BL197" s="120">
        <v>70014</v>
      </c>
      <c r="BM197" s="120">
        <v>73602</v>
      </c>
      <c r="BN197" s="120">
        <v>77190</v>
      </c>
      <c r="BO197" s="120">
        <v>80778</v>
      </c>
      <c r="BP197" s="121">
        <v>84366</v>
      </c>
      <c r="BQ197" s="119">
        <v>71750</v>
      </c>
      <c r="BR197" s="120">
        <v>94750</v>
      </c>
      <c r="BS197" s="120">
        <v>100490</v>
      </c>
      <c r="BT197" s="120">
        <v>106230</v>
      </c>
      <c r="BU197" s="120">
        <v>111970</v>
      </c>
      <c r="BV197" s="120">
        <v>117710</v>
      </c>
      <c r="BW197" s="120">
        <v>123450</v>
      </c>
      <c r="BX197" s="120">
        <v>129190</v>
      </c>
      <c r="BY197" s="121">
        <v>134930</v>
      </c>
    </row>
    <row r="198" spans="1:77" x14ac:dyDescent="0.25">
      <c r="A198" s="85" t="s">
        <v>372</v>
      </c>
      <c r="C198">
        <v>55150</v>
      </c>
      <c r="D198">
        <v>72800</v>
      </c>
      <c r="E198">
        <v>77212</v>
      </c>
      <c r="F198">
        <v>81624</v>
      </c>
      <c r="G198">
        <v>86036</v>
      </c>
      <c r="H198">
        <v>90448</v>
      </c>
      <c r="I198">
        <v>94860</v>
      </c>
      <c r="J198">
        <v>99272</v>
      </c>
      <c r="K198">
        <v>103684</v>
      </c>
      <c r="L198">
        <v>88250</v>
      </c>
      <c r="M198">
        <v>116500</v>
      </c>
      <c r="N198">
        <v>123560</v>
      </c>
      <c r="O198">
        <v>130620</v>
      </c>
      <c r="P198">
        <v>137680</v>
      </c>
      <c r="Q198">
        <v>144740</v>
      </c>
      <c r="R198">
        <v>151800</v>
      </c>
      <c r="S198">
        <v>158860</v>
      </c>
      <c r="T198">
        <v>165920</v>
      </c>
      <c r="V198" s="119">
        <v>56050</v>
      </c>
      <c r="W198" s="120">
        <v>74000</v>
      </c>
      <c r="X198" s="120">
        <v>78484</v>
      </c>
      <c r="Y198" s="120">
        <v>82968</v>
      </c>
      <c r="Z198" s="120">
        <v>87452</v>
      </c>
      <c r="AA198" s="120">
        <v>91936</v>
      </c>
      <c r="AB198" s="120">
        <v>96420</v>
      </c>
      <c r="AC198" s="120">
        <v>100904</v>
      </c>
      <c r="AD198" s="121">
        <v>105388</v>
      </c>
      <c r="AE198" s="119">
        <v>89700</v>
      </c>
      <c r="AF198" s="120">
        <v>118450</v>
      </c>
      <c r="AG198" s="120">
        <v>125626</v>
      </c>
      <c r="AH198" s="120">
        <v>132802</v>
      </c>
      <c r="AI198" s="120">
        <v>139978</v>
      </c>
      <c r="AJ198" s="120">
        <v>147154</v>
      </c>
      <c r="AK198" s="120">
        <v>154330</v>
      </c>
      <c r="AL198" s="120">
        <v>161506</v>
      </c>
      <c r="AM198" s="121">
        <v>168682</v>
      </c>
      <c r="AO198" s="119">
        <v>59950</v>
      </c>
      <c r="AP198" s="120">
        <v>79150</v>
      </c>
      <c r="AQ198" s="120">
        <v>83946</v>
      </c>
      <c r="AR198" s="120">
        <v>88742</v>
      </c>
      <c r="AS198" s="120">
        <v>93538</v>
      </c>
      <c r="AT198" s="120">
        <v>98334</v>
      </c>
      <c r="AU198" s="120">
        <v>103130</v>
      </c>
      <c r="AV198" s="120">
        <v>107926</v>
      </c>
      <c r="AW198" s="121">
        <v>112722</v>
      </c>
      <c r="AX198" s="119">
        <v>95900</v>
      </c>
      <c r="AY198" s="120">
        <v>126600</v>
      </c>
      <c r="AZ198" s="120">
        <v>134272</v>
      </c>
      <c r="BA198" s="120">
        <v>141944</v>
      </c>
      <c r="BB198" s="120">
        <v>149616</v>
      </c>
      <c r="BC198" s="120">
        <v>157288</v>
      </c>
      <c r="BD198" s="120">
        <v>164960</v>
      </c>
      <c r="BE198" s="120">
        <v>172632</v>
      </c>
      <c r="BF198" s="121">
        <v>180304</v>
      </c>
      <c r="BH198" s="119">
        <v>60750</v>
      </c>
      <c r="BI198" s="120">
        <v>80200</v>
      </c>
      <c r="BJ198" s="120">
        <v>85060</v>
      </c>
      <c r="BK198" s="120">
        <v>89920</v>
      </c>
      <c r="BL198" s="120">
        <v>94780</v>
      </c>
      <c r="BM198" s="120">
        <v>99640</v>
      </c>
      <c r="BN198" s="120">
        <v>104500</v>
      </c>
      <c r="BO198" s="120">
        <v>109360</v>
      </c>
      <c r="BP198" s="121">
        <v>114220</v>
      </c>
      <c r="BQ198" s="119">
        <v>97200</v>
      </c>
      <c r="BR198" s="120">
        <v>128350</v>
      </c>
      <c r="BS198" s="120">
        <v>136126</v>
      </c>
      <c r="BT198" s="120">
        <v>143902</v>
      </c>
      <c r="BU198" s="120">
        <v>151678</v>
      </c>
      <c r="BV198" s="120">
        <v>159454</v>
      </c>
      <c r="BW198" s="120">
        <v>167230</v>
      </c>
      <c r="BX198" s="120">
        <v>175006</v>
      </c>
      <c r="BY198" s="121">
        <v>182782</v>
      </c>
    </row>
    <row r="199" spans="1:77" x14ac:dyDescent="0.25">
      <c r="A199" s="85" t="s">
        <v>373</v>
      </c>
      <c r="C199">
        <v>55150</v>
      </c>
      <c r="D199">
        <v>72800</v>
      </c>
      <c r="E199">
        <v>77212</v>
      </c>
      <c r="F199">
        <v>81624</v>
      </c>
      <c r="G199">
        <v>86036</v>
      </c>
      <c r="H199">
        <v>90448</v>
      </c>
      <c r="I199">
        <v>94860</v>
      </c>
      <c r="J199">
        <v>99272</v>
      </c>
      <c r="K199">
        <v>103684</v>
      </c>
      <c r="L199">
        <v>88250</v>
      </c>
      <c r="M199">
        <v>116500</v>
      </c>
      <c r="N199">
        <v>123560</v>
      </c>
      <c r="O199">
        <v>130620</v>
      </c>
      <c r="P199">
        <v>137680</v>
      </c>
      <c r="Q199">
        <v>144740</v>
      </c>
      <c r="R199">
        <v>151800</v>
      </c>
      <c r="S199">
        <v>158860</v>
      </c>
      <c r="T199">
        <v>165920</v>
      </c>
      <c r="V199" s="119">
        <v>55150</v>
      </c>
      <c r="W199" s="120">
        <v>72800</v>
      </c>
      <c r="X199" s="120">
        <v>77212</v>
      </c>
      <c r="Y199" s="120">
        <v>81624</v>
      </c>
      <c r="Z199" s="120">
        <v>86036</v>
      </c>
      <c r="AA199" s="120">
        <v>90448</v>
      </c>
      <c r="AB199" s="120">
        <v>94860</v>
      </c>
      <c r="AC199" s="120">
        <v>99272</v>
      </c>
      <c r="AD199" s="121">
        <v>103684</v>
      </c>
      <c r="AE199" s="119">
        <v>88250</v>
      </c>
      <c r="AF199" s="120">
        <v>116500</v>
      </c>
      <c r="AG199" s="120">
        <v>123560</v>
      </c>
      <c r="AH199" s="120">
        <v>130620</v>
      </c>
      <c r="AI199" s="120">
        <v>137680</v>
      </c>
      <c r="AJ199" s="120">
        <v>144740</v>
      </c>
      <c r="AK199" s="120">
        <v>151800</v>
      </c>
      <c r="AL199" s="120">
        <v>158860</v>
      </c>
      <c r="AM199" s="121">
        <v>165920</v>
      </c>
      <c r="AO199" s="119">
        <v>59400</v>
      </c>
      <c r="AP199" s="120">
        <v>78450</v>
      </c>
      <c r="AQ199" s="120">
        <v>83202</v>
      </c>
      <c r="AR199" s="120">
        <v>87954</v>
      </c>
      <c r="AS199" s="120">
        <v>92706</v>
      </c>
      <c r="AT199" s="120">
        <v>97458</v>
      </c>
      <c r="AU199" s="120">
        <v>102210</v>
      </c>
      <c r="AV199" s="120">
        <v>106962</v>
      </c>
      <c r="AW199" s="121">
        <v>111714</v>
      </c>
      <c r="AX199" s="119">
        <v>95050</v>
      </c>
      <c r="AY199" s="120">
        <v>125500</v>
      </c>
      <c r="AZ199" s="120">
        <v>133104</v>
      </c>
      <c r="BA199" s="120">
        <v>140708</v>
      </c>
      <c r="BB199" s="120">
        <v>148312</v>
      </c>
      <c r="BC199" s="120">
        <v>155916</v>
      </c>
      <c r="BD199" s="120">
        <v>163520</v>
      </c>
      <c r="BE199" s="120">
        <v>171124</v>
      </c>
      <c r="BF199" s="121">
        <v>178728</v>
      </c>
      <c r="BH199" s="119">
        <v>59400</v>
      </c>
      <c r="BI199" s="120">
        <v>78450</v>
      </c>
      <c r="BJ199" s="120">
        <v>83202</v>
      </c>
      <c r="BK199" s="120">
        <v>87954</v>
      </c>
      <c r="BL199" s="120">
        <v>92706</v>
      </c>
      <c r="BM199" s="120">
        <v>97458</v>
      </c>
      <c r="BN199" s="120">
        <v>102210</v>
      </c>
      <c r="BO199" s="120">
        <v>106962</v>
      </c>
      <c r="BP199" s="121">
        <v>111714</v>
      </c>
      <c r="BQ199" s="119">
        <v>95050</v>
      </c>
      <c r="BR199" s="120">
        <v>125500</v>
      </c>
      <c r="BS199" s="120">
        <v>133104</v>
      </c>
      <c r="BT199" s="120">
        <v>140708</v>
      </c>
      <c r="BU199" s="120">
        <v>148312</v>
      </c>
      <c r="BV199" s="120">
        <v>155916</v>
      </c>
      <c r="BW199" s="120">
        <v>163520</v>
      </c>
      <c r="BX199" s="120">
        <v>171124</v>
      </c>
      <c r="BY199" s="121">
        <v>178728</v>
      </c>
    </row>
    <row r="200" spans="1:77" x14ac:dyDescent="0.25">
      <c r="A200" s="85" t="s">
        <v>374</v>
      </c>
      <c r="C200">
        <v>40650</v>
      </c>
      <c r="D200">
        <v>53700</v>
      </c>
      <c r="E200">
        <v>56952</v>
      </c>
      <c r="F200">
        <v>60204</v>
      </c>
      <c r="G200">
        <v>63456</v>
      </c>
      <c r="H200">
        <v>66708</v>
      </c>
      <c r="I200">
        <v>69960</v>
      </c>
      <c r="J200">
        <v>73212</v>
      </c>
      <c r="K200">
        <v>76464</v>
      </c>
      <c r="L200">
        <v>65050</v>
      </c>
      <c r="M200">
        <v>85850</v>
      </c>
      <c r="N200">
        <v>91054</v>
      </c>
      <c r="O200">
        <v>96258</v>
      </c>
      <c r="P200">
        <v>101462</v>
      </c>
      <c r="Q200">
        <v>106666</v>
      </c>
      <c r="R200">
        <v>111870</v>
      </c>
      <c r="S200">
        <v>117074</v>
      </c>
      <c r="T200">
        <v>122278</v>
      </c>
      <c r="V200" s="119">
        <v>43450</v>
      </c>
      <c r="W200" s="120">
        <v>57400</v>
      </c>
      <c r="X200" s="120">
        <v>60876</v>
      </c>
      <c r="Y200" s="120">
        <v>64352</v>
      </c>
      <c r="Z200" s="120">
        <v>67828</v>
      </c>
      <c r="AA200" s="120">
        <v>71304</v>
      </c>
      <c r="AB200" s="120">
        <v>74780</v>
      </c>
      <c r="AC200" s="120">
        <v>78256</v>
      </c>
      <c r="AD200" s="121">
        <v>81732</v>
      </c>
      <c r="AE200" s="119">
        <v>69500</v>
      </c>
      <c r="AF200" s="120">
        <v>91750</v>
      </c>
      <c r="AG200" s="120">
        <v>97310</v>
      </c>
      <c r="AH200" s="120">
        <v>102870</v>
      </c>
      <c r="AI200" s="120">
        <v>108430</v>
      </c>
      <c r="AJ200" s="120">
        <v>113990</v>
      </c>
      <c r="AK200" s="120">
        <v>119550</v>
      </c>
      <c r="AL200" s="120">
        <v>125110</v>
      </c>
      <c r="AM200" s="121">
        <v>130670</v>
      </c>
      <c r="AO200" s="119">
        <v>45800</v>
      </c>
      <c r="AP200" s="120">
        <v>60500</v>
      </c>
      <c r="AQ200" s="120">
        <v>64164</v>
      </c>
      <c r="AR200" s="120">
        <v>67828</v>
      </c>
      <c r="AS200" s="120">
        <v>71492</v>
      </c>
      <c r="AT200" s="120">
        <v>75156</v>
      </c>
      <c r="AU200" s="120">
        <v>78820</v>
      </c>
      <c r="AV200" s="120">
        <v>82484</v>
      </c>
      <c r="AW200" s="121">
        <v>86148</v>
      </c>
      <c r="AX200" s="119">
        <v>73300</v>
      </c>
      <c r="AY200" s="120">
        <v>96800</v>
      </c>
      <c r="AZ200" s="120">
        <v>102664</v>
      </c>
      <c r="BA200" s="120">
        <v>108528</v>
      </c>
      <c r="BB200" s="120">
        <v>114392</v>
      </c>
      <c r="BC200" s="120">
        <v>120256</v>
      </c>
      <c r="BD200" s="120">
        <v>126120</v>
      </c>
      <c r="BE200" s="120">
        <v>131984</v>
      </c>
      <c r="BF200" s="121">
        <v>137848</v>
      </c>
      <c r="BH200" s="119">
        <v>47550</v>
      </c>
      <c r="BI200" s="120">
        <v>62800</v>
      </c>
      <c r="BJ200" s="120">
        <v>66604</v>
      </c>
      <c r="BK200" s="120">
        <v>70408</v>
      </c>
      <c r="BL200" s="120">
        <v>74212</v>
      </c>
      <c r="BM200" s="120">
        <v>78016</v>
      </c>
      <c r="BN200" s="120">
        <v>81820</v>
      </c>
      <c r="BO200" s="120">
        <v>85624</v>
      </c>
      <c r="BP200" s="121">
        <v>89428</v>
      </c>
      <c r="BQ200" s="119">
        <v>76100</v>
      </c>
      <c r="BR200" s="120">
        <v>100500</v>
      </c>
      <c r="BS200" s="120">
        <v>106588</v>
      </c>
      <c r="BT200" s="120">
        <v>112676</v>
      </c>
      <c r="BU200" s="120">
        <v>118764</v>
      </c>
      <c r="BV200" s="120">
        <v>124852</v>
      </c>
      <c r="BW200" s="120">
        <v>130940</v>
      </c>
      <c r="BX200" s="120">
        <v>137028</v>
      </c>
      <c r="BY200" s="121">
        <v>143116</v>
      </c>
    </row>
    <row r="201" spans="1:77" x14ac:dyDescent="0.25">
      <c r="A201" s="85" t="s">
        <v>375</v>
      </c>
      <c r="C201">
        <v>40300</v>
      </c>
      <c r="D201">
        <v>53200</v>
      </c>
      <c r="E201">
        <v>56424</v>
      </c>
      <c r="F201">
        <v>59648</v>
      </c>
      <c r="G201">
        <v>62872</v>
      </c>
      <c r="H201">
        <v>66096</v>
      </c>
      <c r="I201">
        <v>69320</v>
      </c>
      <c r="J201">
        <v>72544</v>
      </c>
      <c r="K201">
        <v>75768</v>
      </c>
      <c r="L201">
        <v>64500</v>
      </c>
      <c r="M201">
        <v>85150</v>
      </c>
      <c r="N201">
        <v>90310</v>
      </c>
      <c r="O201">
        <v>95470</v>
      </c>
      <c r="P201">
        <v>100630</v>
      </c>
      <c r="Q201">
        <v>105790</v>
      </c>
      <c r="R201">
        <v>110950</v>
      </c>
      <c r="S201">
        <v>116110</v>
      </c>
      <c r="T201">
        <v>121270</v>
      </c>
      <c r="V201" s="119">
        <v>42750</v>
      </c>
      <c r="W201" s="120">
        <v>56450</v>
      </c>
      <c r="X201" s="120">
        <v>59870</v>
      </c>
      <c r="Y201" s="120">
        <v>63290</v>
      </c>
      <c r="Z201" s="120">
        <v>66710</v>
      </c>
      <c r="AA201" s="120">
        <v>70130</v>
      </c>
      <c r="AB201" s="120">
        <v>73550</v>
      </c>
      <c r="AC201" s="120">
        <v>76970</v>
      </c>
      <c r="AD201" s="121">
        <v>80390</v>
      </c>
      <c r="AE201" s="119">
        <v>68400</v>
      </c>
      <c r="AF201" s="120">
        <v>90300</v>
      </c>
      <c r="AG201" s="120">
        <v>95772</v>
      </c>
      <c r="AH201" s="120">
        <v>101244</v>
      </c>
      <c r="AI201" s="120">
        <v>106716</v>
      </c>
      <c r="AJ201" s="120">
        <v>112188</v>
      </c>
      <c r="AK201" s="120">
        <v>117660</v>
      </c>
      <c r="AL201" s="120">
        <v>123132</v>
      </c>
      <c r="AM201" s="121">
        <v>128604</v>
      </c>
      <c r="AO201" s="119">
        <v>45550</v>
      </c>
      <c r="AP201" s="120">
        <v>60150</v>
      </c>
      <c r="AQ201" s="120">
        <v>63794</v>
      </c>
      <c r="AR201" s="120">
        <v>67438</v>
      </c>
      <c r="AS201" s="120">
        <v>71082</v>
      </c>
      <c r="AT201" s="120">
        <v>74726</v>
      </c>
      <c r="AU201" s="120">
        <v>78370</v>
      </c>
      <c r="AV201" s="120">
        <v>82014</v>
      </c>
      <c r="AW201" s="121">
        <v>85658</v>
      </c>
      <c r="AX201" s="119">
        <v>72900</v>
      </c>
      <c r="AY201" s="120">
        <v>96250</v>
      </c>
      <c r="AZ201" s="120">
        <v>102082</v>
      </c>
      <c r="BA201" s="120">
        <v>107914</v>
      </c>
      <c r="BB201" s="120">
        <v>113746</v>
      </c>
      <c r="BC201" s="120">
        <v>119578</v>
      </c>
      <c r="BD201" s="120">
        <v>125410</v>
      </c>
      <c r="BE201" s="120">
        <v>131242</v>
      </c>
      <c r="BF201" s="121">
        <v>137074</v>
      </c>
      <c r="BH201" s="119">
        <v>48100</v>
      </c>
      <c r="BI201" s="120">
        <v>63500</v>
      </c>
      <c r="BJ201" s="120">
        <v>67348</v>
      </c>
      <c r="BK201" s="120">
        <v>71196</v>
      </c>
      <c r="BL201" s="120">
        <v>75044</v>
      </c>
      <c r="BM201" s="120">
        <v>78892</v>
      </c>
      <c r="BN201" s="120">
        <v>82740</v>
      </c>
      <c r="BO201" s="120">
        <v>86588</v>
      </c>
      <c r="BP201" s="121">
        <v>90436</v>
      </c>
      <c r="BQ201" s="119">
        <v>76950</v>
      </c>
      <c r="BR201" s="120">
        <v>101600</v>
      </c>
      <c r="BS201" s="120">
        <v>107756</v>
      </c>
      <c r="BT201" s="120">
        <v>113912</v>
      </c>
      <c r="BU201" s="120">
        <v>120068</v>
      </c>
      <c r="BV201" s="120">
        <v>126224</v>
      </c>
      <c r="BW201" s="120">
        <v>132380</v>
      </c>
      <c r="BX201" s="120">
        <v>138536</v>
      </c>
      <c r="BY201" s="121">
        <v>144692</v>
      </c>
    </row>
    <row r="202" spans="1:77" x14ac:dyDescent="0.25">
      <c r="A202" s="85" t="s">
        <v>376</v>
      </c>
      <c r="C202">
        <v>50250</v>
      </c>
      <c r="D202">
        <v>66350</v>
      </c>
      <c r="E202">
        <v>70370</v>
      </c>
      <c r="F202">
        <v>74390</v>
      </c>
      <c r="G202">
        <v>78410</v>
      </c>
      <c r="H202">
        <v>82430</v>
      </c>
      <c r="I202">
        <v>86450</v>
      </c>
      <c r="J202">
        <v>90470</v>
      </c>
      <c r="K202">
        <v>94490</v>
      </c>
      <c r="L202">
        <v>80400</v>
      </c>
      <c r="M202">
        <v>106150</v>
      </c>
      <c r="N202">
        <v>112582</v>
      </c>
      <c r="O202">
        <v>119014</v>
      </c>
      <c r="P202">
        <v>125446</v>
      </c>
      <c r="Q202">
        <v>131878</v>
      </c>
      <c r="R202">
        <v>138310</v>
      </c>
      <c r="S202">
        <v>144742</v>
      </c>
      <c r="T202">
        <v>151174</v>
      </c>
      <c r="V202" s="119">
        <v>51600</v>
      </c>
      <c r="W202" s="120">
        <v>68150</v>
      </c>
      <c r="X202" s="120">
        <v>72278</v>
      </c>
      <c r="Y202" s="120">
        <v>76406</v>
      </c>
      <c r="Z202" s="120">
        <v>80534</v>
      </c>
      <c r="AA202" s="120">
        <v>84662</v>
      </c>
      <c r="AB202" s="120">
        <v>88790</v>
      </c>
      <c r="AC202" s="120">
        <v>92918</v>
      </c>
      <c r="AD202" s="121">
        <v>97046</v>
      </c>
      <c r="AE202" s="119">
        <v>82550</v>
      </c>
      <c r="AF202" s="120">
        <v>109000</v>
      </c>
      <c r="AG202" s="120">
        <v>115604</v>
      </c>
      <c r="AH202" s="120">
        <v>122208</v>
      </c>
      <c r="AI202" s="120">
        <v>128812</v>
      </c>
      <c r="AJ202" s="120">
        <v>135416</v>
      </c>
      <c r="AK202" s="120">
        <v>142020</v>
      </c>
      <c r="AL202" s="120">
        <v>148624</v>
      </c>
      <c r="AM202" s="121">
        <v>155228</v>
      </c>
      <c r="AO202" s="119">
        <v>55700</v>
      </c>
      <c r="AP202" s="120">
        <v>73550</v>
      </c>
      <c r="AQ202" s="120">
        <v>78006</v>
      </c>
      <c r="AR202" s="120">
        <v>82462</v>
      </c>
      <c r="AS202" s="120">
        <v>86918</v>
      </c>
      <c r="AT202" s="120">
        <v>91374</v>
      </c>
      <c r="AU202" s="120">
        <v>95830</v>
      </c>
      <c r="AV202" s="120">
        <v>100286</v>
      </c>
      <c r="AW202" s="121">
        <v>104742</v>
      </c>
      <c r="AX202" s="119">
        <v>89100</v>
      </c>
      <c r="AY202" s="120">
        <v>117650</v>
      </c>
      <c r="AZ202" s="120">
        <v>124778</v>
      </c>
      <c r="BA202" s="120">
        <v>131906</v>
      </c>
      <c r="BB202" s="120">
        <v>139034</v>
      </c>
      <c r="BC202" s="120">
        <v>146162</v>
      </c>
      <c r="BD202" s="120">
        <v>153290</v>
      </c>
      <c r="BE202" s="120">
        <v>160418</v>
      </c>
      <c r="BF202" s="121">
        <v>167546</v>
      </c>
      <c r="BH202" s="119">
        <v>56750</v>
      </c>
      <c r="BI202" s="120">
        <v>74950</v>
      </c>
      <c r="BJ202" s="120">
        <v>79490</v>
      </c>
      <c r="BK202" s="120">
        <v>84030</v>
      </c>
      <c r="BL202" s="120">
        <v>88570</v>
      </c>
      <c r="BM202" s="120">
        <v>93110</v>
      </c>
      <c r="BN202" s="120">
        <v>97650</v>
      </c>
      <c r="BO202" s="120">
        <v>102190</v>
      </c>
      <c r="BP202" s="121">
        <v>106730</v>
      </c>
      <c r="BQ202" s="119">
        <v>90800</v>
      </c>
      <c r="BR202" s="120">
        <v>119900</v>
      </c>
      <c r="BS202" s="120">
        <v>127164</v>
      </c>
      <c r="BT202" s="120">
        <v>134428</v>
      </c>
      <c r="BU202" s="120">
        <v>141692</v>
      </c>
      <c r="BV202" s="120">
        <v>148956</v>
      </c>
      <c r="BW202" s="120">
        <v>156220</v>
      </c>
      <c r="BX202" s="120">
        <v>163484</v>
      </c>
      <c r="BY202" s="121">
        <v>170748</v>
      </c>
    </row>
    <row r="203" spans="1:77" x14ac:dyDescent="0.25">
      <c r="A203" s="85" t="s">
        <v>377</v>
      </c>
      <c r="C203">
        <v>40150</v>
      </c>
      <c r="D203">
        <v>53000</v>
      </c>
      <c r="E203">
        <v>56212</v>
      </c>
      <c r="F203">
        <v>59424</v>
      </c>
      <c r="G203">
        <v>62636</v>
      </c>
      <c r="H203">
        <v>65848</v>
      </c>
      <c r="I203">
        <v>69060</v>
      </c>
      <c r="J203">
        <v>72272</v>
      </c>
      <c r="K203">
        <v>75484</v>
      </c>
      <c r="L203">
        <v>64250</v>
      </c>
      <c r="M203">
        <v>84800</v>
      </c>
      <c r="N203">
        <v>89940</v>
      </c>
      <c r="O203">
        <v>95080</v>
      </c>
      <c r="P203">
        <v>100220</v>
      </c>
      <c r="Q203">
        <v>105360</v>
      </c>
      <c r="R203">
        <v>110500</v>
      </c>
      <c r="S203">
        <v>115640</v>
      </c>
      <c r="T203">
        <v>120780</v>
      </c>
      <c r="V203" s="119">
        <v>40700</v>
      </c>
      <c r="W203" s="120">
        <v>53750</v>
      </c>
      <c r="X203" s="120">
        <v>57006</v>
      </c>
      <c r="Y203" s="120">
        <v>60262</v>
      </c>
      <c r="Z203" s="120">
        <v>63518</v>
      </c>
      <c r="AA203" s="120">
        <v>66774</v>
      </c>
      <c r="AB203" s="120">
        <v>70030</v>
      </c>
      <c r="AC203" s="120">
        <v>73286</v>
      </c>
      <c r="AD203" s="121">
        <v>76542</v>
      </c>
      <c r="AE203" s="119">
        <v>65100</v>
      </c>
      <c r="AF203" s="120">
        <v>85950</v>
      </c>
      <c r="AG203" s="120">
        <v>91158</v>
      </c>
      <c r="AH203" s="120">
        <v>96366</v>
      </c>
      <c r="AI203" s="120">
        <v>101574</v>
      </c>
      <c r="AJ203" s="120">
        <v>106782</v>
      </c>
      <c r="AK203" s="120">
        <v>111990</v>
      </c>
      <c r="AL203" s="120">
        <v>117198</v>
      </c>
      <c r="AM203" s="121">
        <v>122406</v>
      </c>
      <c r="AO203" s="119">
        <v>43300</v>
      </c>
      <c r="AP203" s="120">
        <v>57200</v>
      </c>
      <c r="AQ203" s="120">
        <v>60664</v>
      </c>
      <c r="AR203" s="120">
        <v>64128</v>
      </c>
      <c r="AS203" s="120">
        <v>67592</v>
      </c>
      <c r="AT203" s="120">
        <v>71056</v>
      </c>
      <c r="AU203" s="120">
        <v>74520</v>
      </c>
      <c r="AV203" s="120">
        <v>77984</v>
      </c>
      <c r="AW203" s="121">
        <v>81448</v>
      </c>
      <c r="AX203" s="119">
        <v>69300</v>
      </c>
      <c r="AY203" s="120">
        <v>91500</v>
      </c>
      <c r="AZ203" s="120">
        <v>97044</v>
      </c>
      <c r="BA203" s="120">
        <v>102588</v>
      </c>
      <c r="BB203" s="120">
        <v>108132</v>
      </c>
      <c r="BC203" s="120">
        <v>113676</v>
      </c>
      <c r="BD203" s="120">
        <v>119220</v>
      </c>
      <c r="BE203" s="120">
        <v>124764</v>
      </c>
      <c r="BF203" s="121">
        <v>130308</v>
      </c>
      <c r="BH203" s="119">
        <v>44850</v>
      </c>
      <c r="BI203" s="120">
        <v>59250</v>
      </c>
      <c r="BJ203" s="120">
        <v>62838</v>
      </c>
      <c r="BK203" s="120">
        <v>66426</v>
      </c>
      <c r="BL203" s="120">
        <v>70014</v>
      </c>
      <c r="BM203" s="120">
        <v>73602</v>
      </c>
      <c r="BN203" s="120">
        <v>77190</v>
      </c>
      <c r="BO203" s="120">
        <v>80778</v>
      </c>
      <c r="BP203" s="121">
        <v>84366</v>
      </c>
      <c r="BQ203" s="119">
        <v>71750</v>
      </c>
      <c r="BR203" s="120">
        <v>94750</v>
      </c>
      <c r="BS203" s="120">
        <v>100490</v>
      </c>
      <c r="BT203" s="120">
        <v>106230</v>
      </c>
      <c r="BU203" s="120">
        <v>111970</v>
      </c>
      <c r="BV203" s="120">
        <v>117710</v>
      </c>
      <c r="BW203" s="120">
        <v>123450</v>
      </c>
      <c r="BX203" s="120">
        <v>129190</v>
      </c>
      <c r="BY203" s="121">
        <v>134930</v>
      </c>
    </row>
    <row r="204" spans="1:77" x14ac:dyDescent="0.25">
      <c r="A204" s="85" t="s">
        <v>378</v>
      </c>
      <c r="C204">
        <v>45150</v>
      </c>
      <c r="D204">
        <v>59600</v>
      </c>
      <c r="E204">
        <v>63212</v>
      </c>
      <c r="F204">
        <v>66824</v>
      </c>
      <c r="G204">
        <v>70436</v>
      </c>
      <c r="H204">
        <v>74048</v>
      </c>
      <c r="I204">
        <v>77660</v>
      </c>
      <c r="J204">
        <v>81272</v>
      </c>
      <c r="K204">
        <v>84884</v>
      </c>
      <c r="L204">
        <v>72250</v>
      </c>
      <c r="M204">
        <v>95350</v>
      </c>
      <c r="N204">
        <v>101130</v>
      </c>
      <c r="O204">
        <v>106910</v>
      </c>
      <c r="P204">
        <v>112690</v>
      </c>
      <c r="Q204">
        <v>118470</v>
      </c>
      <c r="R204">
        <v>124250</v>
      </c>
      <c r="S204">
        <v>130030</v>
      </c>
      <c r="T204">
        <v>135810</v>
      </c>
      <c r="V204" s="119">
        <v>46050</v>
      </c>
      <c r="W204" s="120">
        <v>60800</v>
      </c>
      <c r="X204" s="120">
        <v>64484</v>
      </c>
      <c r="Y204" s="120">
        <v>68168</v>
      </c>
      <c r="Z204" s="120">
        <v>71852</v>
      </c>
      <c r="AA204" s="120">
        <v>75536</v>
      </c>
      <c r="AB204" s="120">
        <v>79220</v>
      </c>
      <c r="AC204" s="120">
        <v>82904</v>
      </c>
      <c r="AD204" s="121">
        <v>86588</v>
      </c>
      <c r="AE204" s="119">
        <v>73700</v>
      </c>
      <c r="AF204" s="120">
        <v>97300</v>
      </c>
      <c r="AG204" s="120">
        <v>103196</v>
      </c>
      <c r="AH204" s="120">
        <v>109092</v>
      </c>
      <c r="AI204" s="120">
        <v>114988</v>
      </c>
      <c r="AJ204" s="120">
        <v>120884</v>
      </c>
      <c r="AK204" s="120">
        <v>126780</v>
      </c>
      <c r="AL204" s="120">
        <v>132676</v>
      </c>
      <c r="AM204" s="121">
        <v>138572</v>
      </c>
      <c r="AO204" s="119">
        <v>48800</v>
      </c>
      <c r="AP204" s="120">
        <v>64450</v>
      </c>
      <c r="AQ204" s="120">
        <v>68354</v>
      </c>
      <c r="AR204" s="120">
        <v>72258</v>
      </c>
      <c r="AS204" s="120">
        <v>76162</v>
      </c>
      <c r="AT204" s="120">
        <v>80066</v>
      </c>
      <c r="AU204" s="120">
        <v>83970</v>
      </c>
      <c r="AV204" s="120">
        <v>87874</v>
      </c>
      <c r="AW204" s="121">
        <v>91778</v>
      </c>
      <c r="AX204" s="119">
        <v>78100</v>
      </c>
      <c r="AY204" s="120">
        <v>103100</v>
      </c>
      <c r="AZ204" s="120">
        <v>109348</v>
      </c>
      <c r="BA204" s="120">
        <v>115596</v>
      </c>
      <c r="BB204" s="120">
        <v>121844</v>
      </c>
      <c r="BC204" s="120">
        <v>128092</v>
      </c>
      <c r="BD204" s="120">
        <v>134340</v>
      </c>
      <c r="BE204" s="120">
        <v>140588</v>
      </c>
      <c r="BF204" s="121">
        <v>146836</v>
      </c>
      <c r="BH204" s="119">
        <v>53050</v>
      </c>
      <c r="BI204" s="120">
        <v>70050</v>
      </c>
      <c r="BJ204" s="120">
        <v>74294</v>
      </c>
      <c r="BK204" s="120">
        <v>78538</v>
      </c>
      <c r="BL204" s="120">
        <v>82782</v>
      </c>
      <c r="BM204" s="120">
        <v>87026</v>
      </c>
      <c r="BN204" s="120">
        <v>91270</v>
      </c>
      <c r="BO204" s="120">
        <v>95514</v>
      </c>
      <c r="BP204" s="121">
        <v>99758</v>
      </c>
      <c r="BQ204" s="119">
        <v>84900</v>
      </c>
      <c r="BR204" s="120">
        <v>112100</v>
      </c>
      <c r="BS204" s="120">
        <v>118892</v>
      </c>
      <c r="BT204" s="120">
        <v>125684</v>
      </c>
      <c r="BU204" s="120">
        <v>132476</v>
      </c>
      <c r="BV204" s="120">
        <v>139268</v>
      </c>
      <c r="BW204" s="120">
        <v>146060</v>
      </c>
      <c r="BX204" s="120">
        <v>152852</v>
      </c>
      <c r="BY204" s="121">
        <v>159644</v>
      </c>
    </row>
    <row r="205" spans="1:77" x14ac:dyDescent="0.25">
      <c r="A205" s="85" t="s">
        <v>379</v>
      </c>
      <c r="C205">
        <v>40150</v>
      </c>
      <c r="D205">
        <v>53000</v>
      </c>
      <c r="E205">
        <v>56212</v>
      </c>
      <c r="F205">
        <v>59424</v>
      </c>
      <c r="G205">
        <v>62636</v>
      </c>
      <c r="H205">
        <v>65848</v>
      </c>
      <c r="I205">
        <v>69060</v>
      </c>
      <c r="J205">
        <v>72272</v>
      </c>
      <c r="K205">
        <v>75484</v>
      </c>
      <c r="L205">
        <v>64250</v>
      </c>
      <c r="M205">
        <v>84800</v>
      </c>
      <c r="N205">
        <v>89940</v>
      </c>
      <c r="O205">
        <v>95080</v>
      </c>
      <c r="P205">
        <v>100220</v>
      </c>
      <c r="Q205">
        <v>105360</v>
      </c>
      <c r="R205">
        <v>110500</v>
      </c>
      <c r="S205">
        <v>115640</v>
      </c>
      <c r="T205">
        <v>120780</v>
      </c>
      <c r="V205" s="119">
        <v>40700</v>
      </c>
      <c r="W205" s="120">
        <v>53750</v>
      </c>
      <c r="X205" s="120">
        <v>57006</v>
      </c>
      <c r="Y205" s="120">
        <v>60262</v>
      </c>
      <c r="Z205" s="120">
        <v>63518</v>
      </c>
      <c r="AA205" s="120">
        <v>66774</v>
      </c>
      <c r="AB205" s="120">
        <v>70030</v>
      </c>
      <c r="AC205" s="120">
        <v>73286</v>
      </c>
      <c r="AD205" s="121">
        <v>76542</v>
      </c>
      <c r="AE205" s="119">
        <v>65100</v>
      </c>
      <c r="AF205" s="120">
        <v>85950</v>
      </c>
      <c r="AG205" s="120">
        <v>91158</v>
      </c>
      <c r="AH205" s="120">
        <v>96366</v>
      </c>
      <c r="AI205" s="120">
        <v>101574</v>
      </c>
      <c r="AJ205" s="120">
        <v>106782</v>
      </c>
      <c r="AK205" s="120">
        <v>111990</v>
      </c>
      <c r="AL205" s="120">
        <v>117198</v>
      </c>
      <c r="AM205" s="121">
        <v>122406</v>
      </c>
      <c r="AO205" s="119">
        <v>43450</v>
      </c>
      <c r="AP205" s="120">
        <v>57400</v>
      </c>
      <c r="AQ205" s="120">
        <v>60876</v>
      </c>
      <c r="AR205" s="120">
        <v>64352</v>
      </c>
      <c r="AS205" s="120">
        <v>67828</v>
      </c>
      <c r="AT205" s="120">
        <v>71304</v>
      </c>
      <c r="AU205" s="120">
        <v>74780</v>
      </c>
      <c r="AV205" s="120">
        <v>78256</v>
      </c>
      <c r="AW205" s="121">
        <v>81732</v>
      </c>
      <c r="AX205" s="119">
        <v>69500</v>
      </c>
      <c r="AY205" s="120">
        <v>91750</v>
      </c>
      <c r="AZ205" s="120">
        <v>97310</v>
      </c>
      <c r="BA205" s="120">
        <v>102870</v>
      </c>
      <c r="BB205" s="120">
        <v>108430</v>
      </c>
      <c r="BC205" s="120">
        <v>113990</v>
      </c>
      <c r="BD205" s="120">
        <v>119550</v>
      </c>
      <c r="BE205" s="120">
        <v>125110</v>
      </c>
      <c r="BF205" s="121">
        <v>130670</v>
      </c>
      <c r="BH205" s="119">
        <v>44850</v>
      </c>
      <c r="BI205" s="120">
        <v>59250</v>
      </c>
      <c r="BJ205" s="120">
        <v>62838</v>
      </c>
      <c r="BK205" s="120">
        <v>66426</v>
      </c>
      <c r="BL205" s="120">
        <v>70014</v>
      </c>
      <c r="BM205" s="120">
        <v>73602</v>
      </c>
      <c r="BN205" s="120">
        <v>77190</v>
      </c>
      <c r="BO205" s="120">
        <v>80778</v>
      </c>
      <c r="BP205" s="121">
        <v>84366</v>
      </c>
      <c r="BQ205" s="119">
        <v>71750</v>
      </c>
      <c r="BR205" s="120">
        <v>94750</v>
      </c>
      <c r="BS205" s="120">
        <v>100490</v>
      </c>
      <c r="BT205" s="120">
        <v>106230</v>
      </c>
      <c r="BU205" s="120">
        <v>111970</v>
      </c>
      <c r="BV205" s="120">
        <v>117710</v>
      </c>
      <c r="BW205" s="120">
        <v>123450</v>
      </c>
      <c r="BX205" s="120">
        <v>129190</v>
      </c>
      <c r="BY205" s="121">
        <v>134930</v>
      </c>
    </row>
    <row r="206" spans="1:77" x14ac:dyDescent="0.25">
      <c r="A206" s="85" t="s">
        <v>380</v>
      </c>
      <c r="C206">
        <v>40150</v>
      </c>
      <c r="D206">
        <v>53000</v>
      </c>
      <c r="E206">
        <v>56212</v>
      </c>
      <c r="F206">
        <v>59424</v>
      </c>
      <c r="G206">
        <v>62636</v>
      </c>
      <c r="H206">
        <v>65848</v>
      </c>
      <c r="I206">
        <v>69060</v>
      </c>
      <c r="J206">
        <v>72272</v>
      </c>
      <c r="K206">
        <v>75484</v>
      </c>
      <c r="L206">
        <v>64250</v>
      </c>
      <c r="M206">
        <v>84800</v>
      </c>
      <c r="N206">
        <v>89940</v>
      </c>
      <c r="O206">
        <v>95080</v>
      </c>
      <c r="P206">
        <v>100220</v>
      </c>
      <c r="Q206">
        <v>105360</v>
      </c>
      <c r="R206">
        <v>110500</v>
      </c>
      <c r="S206">
        <v>115640</v>
      </c>
      <c r="T206">
        <v>120780</v>
      </c>
      <c r="V206" s="119">
        <v>40700</v>
      </c>
      <c r="W206" s="120">
        <v>53750</v>
      </c>
      <c r="X206" s="120">
        <v>57006</v>
      </c>
      <c r="Y206" s="120">
        <v>60262</v>
      </c>
      <c r="Z206" s="120">
        <v>63518</v>
      </c>
      <c r="AA206" s="120">
        <v>66774</v>
      </c>
      <c r="AB206" s="120">
        <v>70030</v>
      </c>
      <c r="AC206" s="120">
        <v>73286</v>
      </c>
      <c r="AD206" s="121">
        <v>76542</v>
      </c>
      <c r="AE206" s="119">
        <v>65100</v>
      </c>
      <c r="AF206" s="120">
        <v>85950</v>
      </c>
      <c r="AG206" s="120">
        <v>91158</v>
      </c>
      <c r="AH206" s="120">
        <v>96366</v>
      </c>
      <c r="AI206" s="120">
        <v>101574</v>
      </c>
      <c r="AJ206" s="120">
        <v>106782</v>
      </c>
      <c r="AK206" s="120">
        <v>111990</v>
      </c>
      <c r="AL206" s="120">
        <v>117198</v>
      </c>
      <c r="AM206" s="121">
        <v>122406</v>
      </c>
      <c r="AO206" s="119">
        <v>43300</v>
      </c>
      <c r="AP206" s="120">
        <v>57200</v>
      </c>
      <c r="AQ206" s="120">
        <v>60664</v>
      </c>
      <c r="AR206" s="120">
        <v>64128</v>
      </c>
      <c r="AS206" s="120">
        <v>67592</v>
      </c>
      <c r="AT206" s="120">
        <v>71056</v>
      </c>
      <c r="AU206" s="120">
        <v>74520</v>
      </c>
      <c r="AV206" s="120">
        <v>77984</v>
      </c>
      <c r="AW206" s="121">
        <v>81448</v>
      </c>
      <c r="AX206" s="119">
        <v>69300</v>
      </c>
      <c r="AY206" s="120">
        <v>91500</v>
      </c>
      <c r="AZ206" s="120">
        <v>97044</v>
      </c>
      <c r="BA206" s="120">
        <v>102588</v>
      </c>
      <c r="BB206" s="120">
        <v>108132</v>
      </c>
      <c r="BC206" s="120">
        <v>113676</v>
      </c>
      <c r="BD206" s="120">
        <v>119220</v>
      </c>
      <c r="BE206" s="120">
        <v>124764</v>
      </c>
      <c r="BF206" s="121">
        <v>130308</v>
      </c>
      <c r="BH206" s="119">
        <v>44850</v>
      </c>
      <c r="BI206" s="120">
        <v>59250</v>
      </c>
      <c r="BJ206" s="120">
        <v>62838</v>
      </c>
      <c r="BK206" s="120">
        <v>66426</v>
      </c>
      <c r="BL206" s="120">
        <v>70014</v>
      </c>
      <c r="BM206" s="120">
        <v>73602</v>
      </c>
      <c r="BN206" s="120">
        <v>77190</v>
      </c>
      <c r="BO206" s="120">
        <v>80778</v>
      </c>
      <c r="BP206" s="121">
        <v>84366</v>
      </c>
      <c r="BQ206" s="119">
        <v>71750</v>
      </c>
      <c r="BR206" s="120">
        <v>94750</v>
      </c>
      <c r="BS206" s="120">
        <v>100490</v>
      </c>
      <c r="BT206" s="120">
        <v>106230</v>
      </c>
      <c r="BU206" s="120">
        <v>111970</v>
      </c>
      <c r="BV206" s="120">
        <v>117710</v>
      </c>
      <c r="BW206" s="120">
        <v>123450</v>
      </c>
      <c r="BX206" s="120">
        <v>129190</v>
      </c>
      <c r="BY206" s="121">
        <v>134930</v>
      </c>
    </row>
    <row r="207" spans="1:77" x14ac:dyDescent="0.25">
      <c r="A207" s="85" t="s">
        <v>381</v>
      </c>
      <c r="C207">
        <v>49650</v>
      </c>
      <c r="D207">
        <v>65550</v>
      </c>
      <c r="E207">
        <v>69522</v>
      </c>
      <c r="F207">
        <v>73494</v>
      </c>
      <c r="G207">
        <v>77466</v>
      </c>
      <c r="H207">
        <v>81438</v>
      </c>
      <c r="I207">
        <v>85410</v>
      </c>
      <c r="J207">
        <v>89382</v>
      </c>
      <c r="K207">
        <v>93354</v>
      </c>
      <c r="L207">
        <v>79450</v>
      </c>
      <c r="M207">
        <v>104850</v>
      </c>
      <c r="N207">
        <v>111206</v>
      </c>
      <c r="O207">
        <v>117562</v>
      </c>
      <c r="P207">
        <v>123918</v>
      </c>
      <c r="Q207">
        <v>130274</v>
      </c>
      <c r="R207">
        <v>136630</v>
      </c>
      <c r="S207">
        <v>142986</v>
      </c>
      <c r="T207">
        <v>149342</v>
      </c>
      <c r="V207" s="119">
        <v>52800</v>
      </c>
      <c r="W207" s="120">
        <v>69700</v>
      </c>
      <c r="X207" s="120">
        <v>73924</v>
      </c>
      <c r="Y207" s="120">
        <v>78148</v>
      </c>
      <c r="Z207" s="120">
        <v>82372</v>
      </c>
      <c r="AA207" s="120">
        <v>86596</v>
      </c>
      <c r="AB207" s="120">
        <v>90820</v>
      </c>
      <c r="AC207" s="120">
        <v>95044</v>
      </c>
      <c r="AD207" s="121">
        <v>99268</v>
      </c>
      <c r="AE207" s="119">
        <v>84500</v>
      </c>
      <c r="AF207" s="120">
        <v>111550</v>
      </c>
      <c r="AG207" s="120">
        <v>118310</v>
      </c>
      <c r="AH207" s="120">
        <v>125070</v>
      </c>
      <c r="AI207" s="120">
        <v>131830</v>
      </c>
      <c r="AJ207" s="120">
        <v>138590</v>
      </c>
      <c r="AK207" s="120">
        <v>145350</v>
      </c>
      <c r="AL207" s="120">
        <v>152110</v>
      </c>
      <c r="AM207" s="121">
        <v>158870</v>
      </c>
      <c r="AO207" s="119">
        <v>57350</v>
      </c>
      <c r="AP207" s="120">
        <v>75750</v>
      </c>
      <c r="AQ207" s="120">
        <v>80338</v>
      </c>
      <c r="AR207" s="120">
        <v>84926</v>
      </c>
      <c r="AS207" s="120">
        <v>89514</v>
      </c>
      <c r="AT207" s="120">
        <v>94102</v>
      </c>
      <c r="AU207" s="120">
        <v>98690</v>
      </c>
      <c r="AV207" s="120">
        <v>103278</v>
      </c>
      <c r="AW207" s="121">
        <v>107866</v>
      </c>
      <c r="AX207" s="119">
        <v>91750</v>
      </c>
      <c r="AY207" s="120">
        <v>121150</v>
      </c>
      <c r="AZ207" s="120">
        <v>128490</v>
      </c>
      <c r="BA207" s="120">
        <v>135830</v>
      </c>
      <c r="BB207" s="120">
        <v>143170</v>
      </c>
      <c r="BC207" s="120">
        <v>150510</v>
      </c>
      <c r="BD207" s="120">
        <v>157850</v>
      </c>
      <c r="BE207" s="120">
        <v>165190</v>
      </c>
      <c r="BF207" s="121">
        <v>172530</v>
      </c>
      <c r="BH207" s="119">
        <v>57450</v>
      </c>
      <c r="BI207" s="120">
        <v>75850</v>
      </c>
      <c r="BJ207" s="120">
        <v>80446</v>
      </c>
      <c r="BK207" s="120">
        <v>85042</v>
      </c>
      <c r="BL207" s="120">
        <v>89638</v>
      </c>
      <c r="BM207" s="120">
        <v>94234</v>
      </c>
      <c r="BN207" s="120">
        <v>98830</v>
      </c>
      <c r="BO207" s="120">
        <v>103426</v>
      </c>
      <c r="BP207" s="121">
        <v>108022</v>
      </c>
      <c r="BQ207" s="119">
        <v>91900</v>
      </c>
      <c r="BR207" s="120">
        <v>121350</v>
      </c>
      <c r="BS207" s="120">
        <v>128702</v>
      </c>
      <c r="BT207" s="120">
        <v>136054</v>
      </c>
      <c r="BU207" s="120">
        <v>143406</v>
      </c>
      <c r="BV207" s="120">
        <v>150758</v>
      </c>
      <c r="BW207" s="120">
        <v>158110</v>
      </c>
      <c r="BX207" s="120">
        <v>165462</v>
      </c>
      <c r="BY207" s="121">
        <v>172814</v>
      </c>
    </row>
    <row r="208" spans="1:77" x14ac:dyDescent="0.25">
      <c r="A208" s="85" t="s">
        <v>382</v>
      </c>
      <c r="C208">
        <v>44200</v>
      </c>
      <c r="D208">
        <v>58350</v>
      </c>
      <c r="E208">
        <v>61886</v>
      </c>
      <c r="F208">
        <v>65422</v>
      </c>
      <c r="G208">
        <v>68958</v>
      </c>
      <c r="H208">
        <v>72494</v>
      </c>
      <c r="I208">
        <v>76030</v>
      </c>
      <c r="J208">
        <v>79566</v>
      </c>
      <c r="K208">
        <v>83102</v>
      </c>
      <c r="L208">
        <v>70700</v>
      </c>
      <c r="M208">
        <v>93300</v>
      </c>
      <c r="N208">
        <v>98956</v>
      </c>
      <c r="O208">
        <v>104612</v>
      </c>
      <c r="P208">
        <v>110268</v>
      </c>
      <c r="Q208">
        <v>115924</v>
      </c>
      <c r="R208">
        <v>121580</v>
      </c>
      <c r="S208">
        <v>127236</v>
      </c>
      <c r="T208">
        <v>132892</v>
      </c>
      <c r="V208" s="119">
        <v>44750</v>
      </c>
      <c r="W208" s="120">
        <v>59100</v>
      </c>
      <c r="X208" s="120">
        <v>62680</v>
      </c>
      <c r="Y208" s="120">
        <v>66260</v>
      </c>
      <c r="Z208" s="120">
        <v>69840</v>
      </c>
      <c r="AA208" s="120">
        <v>73420</v>
      </c>
      <c r="AB208" s="120">
        <v>77000</v>
      </c>
      <c r="AC208" s="120">
        <v>80580</v>
      </c>
      <c r="AD208" s="121">
        <v>84160</v>
      </c>
      <c r="AE208" s="119">
        <v>71600</v>
      </c>
      <c r="AF208" s="120">
        <v>94550</v>
      </c>
      <c r="AG208" s="120">
        <v>100278</v>
      </c>
      <c r="AH208" s="120">
        <v>106006</v>
      </c>
      <c r="AI208" s="120">
        <v>111734</v>
      </c>
      <c r="AJ208" s="120">
        <v>117462</v>
      </c>
      <c r="AK208" s="120">
        <v>123190</v>
      </c>
      <c r="AL208" s="120">
        <v>128918</v>
      </c>
      <c r="AM208" s="121">
        <v>134646</v>
      </c>
      <c r="AO208" s="119">
        <v>48850</v>
      </c>
      <c r="AP208" s="120">
        <v>64500</v>
      </c>
      <c r="AQ208" s="120">
        <v>68408</v>
      </c>
      <c r="AR208" s="120">
        <v>72316</v>
      </c>
      <c r="AS208" s="120">
        <v>76224</v>
      </c>
      <c r="AT208" s="120">
        <v>80132</v>
      </c>
      <c r="AU208" s="120">
        <v>84040</v>
      </c>
      <c r="AV208" s="120">
        <v>87948</v>
      </c>
      <c r="AW208" s="121">
        <v>91856</v>
      </c>
      <c r="AX208" s="119">
        <v>78150</v>
      </c>
      <c r="AY208" s="120">
        <v>103200</v>
      </c>
      <c r="AZ208" s="120">
        <v>109452</v>
      </c>
      <c r="BA208" s="120">
        <v>115704</v>
      </c>
      <c r="BB208" s="120">
        <v>121956</v>
      </c>
      <c r="BC208" s="120">
        <v>128208</v>
      </c>
      <c r="BD208" s="120">
        <v>134460</v>
      </c>
      <c r="BE208" s="120">
        <v>140712</v>
      </c>
      <c r="BF208" s="121">
        <v>146964</v>
      </c>
      <c r="BH208" s="119">
        <v>48850</v>
      </c>
      <c r="BI208" s="120">
        <v>64500</v>
      </c>
      <c r="BJ208" s="120">
        <v>68408</v>
      </c>
      <c r="BK208" s="120">
        <v>72316</v>
      </c>
      <c r="BL208" s="120">
        <v>76224</v>
      </c>
      <c r="BM208" s="120">
        <v>80132</v>
      </c>
      <c r="BN208" s="120">
        <v>84040</v>
      </c>
      <c r="BO208" s="120">
        <v>87948</v>
      </c>
      <c r="BP208" s="121">
        <v>91856</v>
      </c>
      <c r="BQ208" s="119">
        <v>78150</v>
      </c>
      <c r="BR208" s="120">
        <v>103200</v>
      </c>
      <c r="BS208" s="120">
        <v>109452</v>
      </c>
      <c r="BT208" s="120">
        <v>115704</v>
      </c>
      <c r="BU208" s="120">
        <v>121956</v>
      </c>
      <c r="BV208" s="120">
        <v>128208</v>
      </c>
      <c r="BW208" s="120">
        <v>134460</v>
      </c>
      <c r="BX208" s="120">
        <v>140712</v>
      </c>
      <c r="BY208" s="121">
        <v>146964</v>
      </c>
    </row>
    <row r="209" spans="1:77" x14ac:dyDescent="0.25">
      <c r="A209" s="85" t="s">
        <v>383</v>
      </c>
      <c r="C209">
        <v>50250</v>
      </c>
      <c r="D209">
        <v>66350</v>
      </c>
      <c r="E209">
        <v>70370</v>
      </c>
      <c r="F209">
        <v>74390</v>
      </c>
      <c r="G209">
        <v>78410</v>
      </c>
      <c r="H209">
        <v>82430</v>
      </c>
      <c r="I209">
        <v>86450</v>
      </c>
      <c r="J209">
        <v>90470</v>
      </c>
      <c r="K209">
        <v>94490</v>
      </c>
      <c r="L209">
        <v>80400</v>
      </c>
      <c r="M209">
        <v>106150</v>
      </c>
      <c r="N209">
        <v>112582</v>
      </c>
      <c r="O209">
        <v>119014</v>
      </c>
      <c r="P209">
        <v>125446</v>
      </c>
      <c r="Q209">
        <v>131878</v>
      </c>
      <c r="R209">
        <v>138310</v>
      </c>
      <c r="S209">
        <v>144742</v>
      </c>
      <c r="T209">
        <v>151174</v>
      </c>
      <c r="V209" s="119">
        <v>51600</v>
      </c>
      <c r="W209" s="120">
        <v>68150</v>
      </c>
      <c r="X209" s="120">
        <v>72278</v>
      </c>
      <c r="Y209" s="120">
        <v>76406</v>
      </c>
      <c r="Z209" s="120">
        <v>80534</v>
      </c>
      <c r="AA209" s="120">
        <v>84662</v>
      </c>
      <c r="AB209" s="120">
        <v>88790</v>
      </c>
      <c r="AC209" s="120">
        <v>92918</v>
      </c>
      <c r="AD209" s="121">
        <v>97046</v>
      </c>
      <c r="AE209" s="119">
        <v>82550</v>
      </c>
      <c r="AF209" s="120">
        <v>109000</v>
      </c>
      <c r="AG209" s="120">
        <v>115604</v>
      </c>
      <c r="AH209" s="120">
        <v>122208</v>
      </c>
      <c r="AI209" s="120">
        <v>128812</v>
      </c>
      <c r="AJ209" s="120">
        <v>135416</v>
      </c>
      <c r="AK209" s="120">
        <v>142020</v>
      </c>
      <c r="AL209" s="120">
        <v>148624</v>
      </c>
      <c r="AM209" s="121">
        <v>155228</v>
      </c>
      <c r="AO209" s="119">
        <v>55700</v>
      </c>
      <c r="AP209" s="120">
        <v>73550</v>
      </c>
      <c r="AQ209" s="120">
        <v>78006</v>
      </c>
      <c r="AR209" s="120">
        <v>82462</v>
      </c>
      <c r="AS209" s="120">
        <v>86918</v>
      </c>
      <c r="AT209" s="120">
        <v>91374</v>
      </c>
      <c r="AU209" s="120">
        <v>95830</v>
      </c>
      <c r="AV209" s="120">
        <v>100286</v>
      </c>
      <c r="AW209" s="121">
        <v>104742</v>
      </c>
      <c r="AX209" s="119">
        <v>89100</v>
      </c>
      <c r="AY209" s="120">
        <v>117650</v>
      </c>
      <c r="AZ209" s="120">
        <v>124778</v>
      </c>
      <c r="BA209" s="120">
        <v>131906</v>
      </c>
      <c r="BB209" s="120">
        <v>139034</v>
      </c>
      <c r="BC209" s="120">
        <v>146162</v>
      </c>
      <c r="BD209" s="120">
        <v>153290</v>
      </c>
      <c r="BE209" s="120">
        <v>160418</v>
      </c>
      <c r="BF209" s="121">
        <v>167546</v>
      </c>
      <c r="BH209" s="119">
        <v>56750</v>
      </c>
      <c r="BI209" s="120">
        <v>74950</v>
      </c>
      <c r="BJ209" s="120">
        <v>79490</v>
      </c>
      <c r="BK209" s="120">
        <v>84030</v>
      </c>
      <c r="BL209" s="120">
        <v>88570</v>
      </c>
      <c r="BM209" s="120">
        <v>93110</v>
      </c>
      <c r="BN209" s="120">
        <v>97650</v>
      </c>
      <c r="BO209" s="120">
        <v>102190</v>
      </c>
      <c r="BP209" s="121">
        <v>106730</v>
      </c>
      <c r="BQ209" s="119">
        <v>90800</v>
      </c>
      <c r="BR209" s="120">
        <v>119900</v>
      </c>
      <c r="BS209" s="120">
        <v>127164</v>
      </c>
      <c r="BT209" s="120">
        <v>134428</v>
      </c>
      <c r="BU209" s="120">
        <v>141692</v>
      </c>
      <c r="BV209" s="120">
        <v>148956</v>
      </c>
      <c r="BW209" s="120">
        <v>156220</v>
      </c>
      <c r="BX209" s="120">
        <v>163484</v>
      </c>
      <c r="BY209" s="121">
        <v>170748</v>
      </c>
    </row>
    <row r="210" spans="1:77" x14ac:dyDescent="0.25">
      <c r="A210" s="85" t="s">
        <v>384</v>
      </c>
      <c r="C210">
        <v>40150</v>
      </c>
      <c r="D210">
        <v>53000</v>
      </c>
      <c r="E210">
        <v>56212</v>
      </c>
      <c r="F210">
        <v>59424</v>
      </c>
      <c r="G210">
        <v>62636</v>
      </c>
      <c r="H210">
        <v>65848</v>
      </c>
      <c r="I210">
        <v>69060</v>
      </c>
      <c r="J210">
        <v>72272</v>
      </c>
      <c r="K210">
        <v>75484</v>
      </c>
      <c r="L210">
        <v>64250</v>
      </c>
      <c r="M210">
        <v>84800</v>
      </c>
      <c r="N210">
        <v>89940</v>
      </c>
      <c r="O210">
        <v>95080</v>
      </c>
      <c r="P210">
        <v>100220</v>
      </c>
      <c r="Q210">
        <v>105360</v>
      </c>
      <c r="R210">
        <v>110500</v>
      </c>
      <c r="S210">
        <v>115640</v>
      </c>
      <c r="T210">
        <v>120780</v>
      </c>
      <c r="V210" s="119">
        <v>43400</v>
      </c>
      <c r="W210" s="120">
        <v>57300</v>
      </c>
      <c r="X210" s="120">
        <v>60772</v>
      </c>
      <c r="Y210" s="120">
        <v>64244</v>
      </c>
      <c r="Z210" s="120">
        <v>67716</v>
      </c>
      <c r="AA210" s="120">
        <v>71188</v>
      </c>
      <c r="AB210" s="120">
        <v>74660</v>
      </c>
      <c r="AC210" s="120">
        <v>78132</v>
      </c>
      <c r="AD210" s="121">
        <v>81604</v>
      </c>
      <c r="AE210" s="119">
        <v>69450</v>
      </c>
      <c r="AF210" s="120">
        <v>91700</v>
      </c>
      <c r="AG210" s="120">
        <v>97256</v>
      </c>
      <c r="AH210" s="120">
        <v>102812</v>
      </c>
      <c r="AI210" s="120">
        <v>108368</v>
      </c>
      <c r="AJ210" s="120">
        <v>113924</v>
      </c>
      <c r="AK210" s="120">
        <v>119480</v>
      </c>
      <c r="AL210" s="120">
        <v>125036</v>
      </c>
      <c r="AM210" s="121">
        <v>130592</v>
      </c>
      <c r="AO210" s="119">
        <v>46750</v>
      </c>
      <c r="AP210" s="120">
        <v>61750</v>
      </c>
      <c r="AQ210" s="120">
        <v>65490</v>
      </c>
      <c r="AR210" s="120">
        <v>69230</v>
      </c>
      <c r="AS210" s="120">
        <v>72970</v>
      </c>
      <c r="AT210" s="120">
        <v>76710</v>
      </c>
      <c r="AU210" s="120">
        <v>80450</v>
      </c>
      <c r="AV210" s="120">
        <v>84190</v>
      </c>
      <c r="AW210" s="121">
        <v>87930</v>
      </c>
      <c r="AX210" s="119">
        <v>74800</v>
      </c>
      <c r="AY210" s="120">
        <v>98750</v>
      </c>
      <c r="AZ210" s="120">
        <v>104734</v>
      </c>
      <c r="BA210" s="120">
        <v>110718</v>
      </c>
      <c r="BB210" s="120">
        <v>116702</v>
      </c>
      <c r="BC210" s="120">
        <v>122686</v>
      </c>
      <c r="BD210" s="120">
        <v>128670</v>
      </c>
      <c r="BE210" s="120">
        <v>134654</v>
      </c>
      <c r="BF210" s="121">
        <v>140638</v>
      </c>
      <c r="BH210" s="119">
        <v>46800</v>
      </c>
      <c r="BI210" s="120">
        <v>61800</v>
      </c>
      <c r="BJ210" s="120">
        <v>65544</v>
      </c>
      <c r="BK210" s="120">
        <v>69288</v>
      </c>
      <c r="BL210" s="120">
        <v>73032</v>
      </c>
      <c r="BM210" s="120">
        <v>76776</v>
      </c>
      <c r="BN210" s="120">
        <v>80520</v>
      </c>
      <c r="BO210" s="120">
        <v>84264</v>
      </c>
      <c r="BP210" s="121">
        <v>88008</v>
      </c>
      <c r="BQ210" s="119">
        <v>74900</v>
      </c>
      <c r="BR210" s="120">
        <v>98900</v>
      </c>
      <c r="BS210" s="120">
        <v>104892</v>
      </c>
      <c r="BT210" s="120">
        <v>110884</v>
      </c>
      <c r="BU210" s="120">
        <v>116876</v>
      </c>
      <c r="BV210" s="120">
        <v>122868</v>
      </c>
      <c r="BW210" s="120">
        <v>128860</v>
      </c>
      <c r="BX210" s="120">
        <v>134852</v>
      </c>
      <c r="BY210" s="121">
        <v>140844</v>
      </c>
    </row>
    <row r="211" spans="1:77" x14ac:dyDescent="0.25">
      <c r="A211" s="85" t="s">
        <v>385</v>
      </c>
      <c r="C211">
        <v>40150</v>
      </c>
      <c r="D211">
        <v>53000</v>
      </c>
      <c r="E211">
        <v>56212</v>
      </c>
      <c r="F211">
        <v>59424</v>
      </c>
      <c r="G211">
        <v>62636</v>
      </c>
      <c r="H211">
        <v>65848</v>
      </c>
      <c r="I211">
        <v>69060</v>
      </c>
      <c r="J211">
        <v>72272</v>
      </c>
      <c r="K211">
        <v>75484</v>
      </c>
      <c r="L211">
        <v>64250</v>
      </c>
      <c r="M211">
        <v>84800</v>
      </c>
      <c r="N211">
        <v>89940</v>
      </c>
      <c r="O211">
        <v>95080</v>
      </c>
      <c r="P211">
        <v>100220</v>
      </c>
      <c r="Q211">
        <v>105360</v>
      </c>
      <c r="R211">
        <v>110500</v>
      </c>
      <c r="S211">
        <v>115640</v>
      </c>
      <c r="T211">
        <v>120780</v>
      </c>
      <c r="V211" s="119">
        <v>43200</v>
      </c>
      <c r="W211" s="120">
        <v>57050</v>
      </c>
      <c r="X211" s="120">
        <v>60506</v>
      </c>
      <c r="Y211" s="120">
        <v>63962</v>
      </c>
      <c r="Z211" s="120">
        <v>67418</v>
      </c>
      <c r="AA211" s="120">
        <v>70874</v>
      </c>
      <c r="AB211" s="120">
        <v>74330</v>
      </c>
      <c r="AC211" s="120">
        <v>77786</v>
      </c>
      <c r="AD211" s="121">
        <v>81242</v>
      </c>
      <c r="AE211" s="119">
        <v>69100</v>
      </c>
      <c r="AF211" s="120">
        <v>91250</v>
      </c>
      <c r="AG211" s="120">
        <v>96778</v>
      </c>
      <c r="AH211" s="120">
        <v>102306</v>
      </c>
      <c r="AI211" s="120">
        <v>107834</v>
      </c>
      <c r="AJ211" s="120">
        <v>113362</v>
      </c>
      <c r="AK211" s="120">
        <v>118890</v>
      </c>
      <c r="AL211" s="120">
        <v>124418</v>
      </c>
      <c r="AM211" s="121">
        <v>129946</v>
      </c>
      <c r="AO211" s="119">
        <v>47150</v>
      </c>
      <c r="AP211" s="120">
        <v>62250</v>
      </c>
      <c r="AQ211" s="120">
        <v>66022</v>
      </c>
      <c r="AR211" s="120">
        <v>69794</v>
      </c>
      <c r="AS211" s="120">
        <v>73566</v>
      </c>
      <c r="AT211" s="120">
        <v>77338</v>
      </c>
      <c r="AU211" s="120">
        <v>81110</v>
      </c>
      <c r="AV211" s="120">
        <v>84882</v>
      </c>
      <c r="AW211" s="121">
        <v>88654</v>
      </c>
      <c r="AX211" s="119">
        <v>75450</v>
      </c>
      <c r="AY211" s="120">
        <v>99600</v>
      </c>
      <c r="AZ211" s="120">
        <v>105636</v>
      </c>
      <c r="BA211" s="120">
        <v>111672</v>
      </c>
      <c r="BB211" s="120">
        <v>117708</v>
      </c>
      <c r="BC211" s="120">
        <v>123744</v>
      </c>
      <c r="BD211" s="120">
        <v>129780</v>
      </c>
      <c r="BE211" s="120">
        <v>135816</v>
      </c>
      <c r="BF211" s="121">
        <v>141852</v>
      </c>
      <c r="BH211" s="119">
        <v>47150</v>
      </c>
      <c r="BI211" s="120">
        <v>62250</v>
      </c>
      <c r="BJ211" s="120">
        <v>66022</v>
      </c>
      <c r="BK211" s="120">
        <v>69794</v>
      </c>
      <c r="BL211" s="120">
        <v>73566</v>
      </c>
      <c r="BM211" s="120">
        <v>77338</v>
      </c>
      <c r="BN211" s="120">
        <v>81110</v>
      </c>
      <c r="BO211" s="120">
        <v>84882</v>
      </c>
      <c r="BP211" s="121">
        <v>88654</v>
      </c>
      <c r="BQ211" s="119">
        <v>75450</v>
      </c>
      <c r="BR211" s="120">
        <v>99600</v>
      </c>
      <c r="BS211" s="120">
        <v>105636</v>
      </c>
      <c r="BT211" s="120">
        <v>111672</v>
      </c>
      <c r="BU211" s="120">
        <v>117708</v>
      </c>
      <c r="BV211" s="120">
        <v>123744</v>
      </c>
      <c r="BW211" s="120">
        <v>129780</v>
      </c>
      <c r="BX211" s="120">
        <v>135816</v>
      </c>
      <c r="BY211" s="121">
        <v>141852</v>
      </c>
    </row>
    <row r="212" spans="1:77" x14ac:dyDescent="0.25">
      <c r="A212" s="85" t="s">
        <v>386</v>
      </c>
      <c r="C212">
        <v>42000</v>
      </c>
      <c r="D212">
        <v>55450</v>
      </c>
      <c r="E212">
        <v>58810</v>
      </c>
      <c r="F212">
        <v>62170</v>
      </c>
      <c r="G212">
        <v>65530</v>
      </c>
      <c r="H212">
        <v>68890</v>
      </c>
      <c r="I212">
        <v>72250</v>
      </c>
      <c r="J212">
        <v>75610</v>
      </c>
      <c r="K212">
        <v>78970</v>
      </c>
      <c r="L212">
        <v>67200</v>
      </c>
      <c r="M212">
        <v>88700</v>
      </c>
      <c r="N212">
        <v>94076</v>
      </c>
      <c r="O212">
        <v>99452</v>
      </c>
      <c r="P212">
        <v>104828</v>
      </c>
      <c r="Q212">
        <v>110204</v>
      </c>
      <c r="R212">
        <v>115580</v>
      </c>
      <c r="S212">
        <v>120956</v>
      </c>
      <c r="T212">
        <v>126332</v>
      </c>
      <c r="V212" s="119">
        <v>46200</v>
      </c>
      <c r="W212" s="120">
        <v>60950</v>
      </c>
      <c r="X212" s="120">
        <v>64646</v>
      </c>
      <c r="Y212" s="120">
        <v>68342</v>
      </c>
      <c r="Z212" s="120">
        <v>72038</v>
      </c>
      <c r="AA212" s="120">
        <v>75734</v>
      </c>
      <c r="AB212" s="120">
        <v>79430</v>
      </c>
      <c r="AC212" s="120">
        <v>83126</v>
      </c>
      <c r="AD212" s="121">
        <v>86822</v>
      </c>
      <c r="AE212" s="119">
        <v>73900</v>
      </c>
      <c r="AF212" s="120">
        <v>97550</v>
      </c>
      <c r="AG212" s="120">
        <v>103462</v>
      </c>
      <c r="AH212" s="120">
        <v>109374</v>
      </c>
      <c r="AI212" s="120">
        <v>115286</v>
      </c>
      <c r="AJ212" s="120">
        <v>121198</v>
      </c>
      <c r="AK212" s="120">
        <v>127110</v>
      </c>
      <c r="AL212" s="120">
        <v>133022</v>
      </c>
      <c r="AM212" s="121">
        <v>138934</v>
      </c>
      <c r="AO212" s="119">
        <v>49500</v>
      </c>
      <c r="AP212" s="120">
        <v>65350</v>
      </c>
      <c r="AQ212" s="120">
        <v>69310</v>
      </c>
      <c r="AR212" s="120">
        <v>73270</v>
      </c>
      <c r="AS212" s="120">
        <v>77230</v>
      </c>
      <c r="AT212" s="120">
        <v>81190</v>
      </c>
      <c r="AU212" s="120">
        <v>85150</v>
      </c>
      <c r="AV212" s="120">
        <v>89110</v>
      </c>
      <c r="AW212" s="121">
        <v>93070</v>
      </c>
      <c r="AX212" s="119">
        <v>79200</v>
      </c>
      <c r="AY212" s="120">
        <v>104550</v>
      </c>
      <c r="AZ212" s="120">
        <v>110886</v>
      </c>
      <c r="BA212" s="120">
        <v>117222</v>
      </c>
      <c r="BB212" s="120">
        <v>123558</v>
      </c>
      <c r="BC212" s="120">
        <v>129894</v>
      </c>
      <c r="BD212" s="120">
        <v>136230</v>
      </c>
      <c r="BE212" s="120">
        <v>142566</v>
      </c>
      <c r="BF212" s="121">
        <v>148902</v>
      </c>
      <c r="BH212" s="119">
        <v>49700</v>
      </c>
      <c r="BI212" s="120">
        <v>65650</v>
      </c>
      <c r="BJ212" s="120">
        <v>69626</v>
      </c>
      <c r="BK212" s="120">
        <v>73602</v>
      </c>
      <c r="BL212" s="120">
        <v>77578</v>
      </c>
      <c r="BM212" s="120">
        <v>81554</v>
      </c>
      <c r="BN212" s="120">
        <v>85530</v>
      </c>
      <c r="BO212" s="120">
        <v>89506</v>
      </c>
      <c r="BP212" s="121">
        <v>93482</v>
      </c>
      <c r="BQ212" s="119">
        <v>79500</v>
      </c>
      <c r="BR212" s="120">
        <v>104950</v>
      </c>
      <c r="BS212" s="120">
        <v>111310</v>
      </c>
      <c r="BT212" s="120">
        <v>117670</v>
      </c>
      <c r="BU212" s="120">
        <v>124030</v>
      </c>
      <c r="BV212" s="120">
        <v>130390</v>
      </c>
      <c r="BW212" s="120">
        <v>136750</v>
      </c>
      <c r="BX212" s="120">
        <v>143110</v>
      </c>
      <c r="BY212" s="121">
        <v>149470</v>
      </c>
    </row>
    <row r="213" spans="1:77" x14ac:dyDescent="0.25">
      <c r="A213" s="85" t="s">
        <v>387</v>
      </c>
      <c r="C213">
        <v>44100</v>
      </c>
      <c r="D213">
        <v>58250</v>
      </c>
      <c r="E213">
        <v>61778</v>
      </c>
      <c r="F213">
        <v>65306</v>
      </c>
      <c r="G213">
        <v>68834</v>
      </c>
      <c r="H213">
        <v>72362</v>
      </c>
      <c r="I213">
        <v>75890</v>
      </c>
      <c r="J213">
        <v>79418</v>
      </c>
      <c r="K213">
        <v>82946</v>
      </c>
      <c r="L213">
        <v>70550</v>
      </c>
      <c r="M213">
        <v>93150</v>
      </c>
      <c r="N213">
        <v>98794</v>
      </c>
      <c r="O213">
        <v>104438</v>
      </c>
      <c r="P213">
        <v>110082</v>
      </c>
      <c r="Q213">
        <v>115726</v>
      </c>
      <c r="R213">
        <v>121370</v>
      </c>
      <c r="S213">
        <v>127014</v>
      </c>
      <c r="T213">
        <v>132658</v>
      </c>
      <c r="V213" s="119">
        <v>48500</v>
      </c>
      <c r="W213" s="120">
        <v>64050</v>
      </c>
      <c r="X213" s="120">
        <v>67930</v>
      </c>
      <c r="Y213" s="120">
        <v>71810</v>
      </c>
      <c r="Z213" s="120">
        <v>75690</v>
      </c>
      <c r="AA213" s="120">
        <v>79570</v>
      </c>
      <c r="AB213" s="120">
        <v>83450</v>
      </c>
      <c r="AC213" s="120">
        <v>87330</v>
      </c>
      <c r="AD213" s="121">
        <v>91210</v>
      </c>
      <c r="AE213" s="119">
        <v>77600</v>
      </c>
      <c r="AF213" s="120">
        <v>102450</v>
      </c>
      <c r="AG213" s="120">
        <v>108658</v>
      </c>
      <c r="AH213" s="120">
        <v>114866</v>
      </c>
      <c r="AI213" s="120">
        <v>121074</v>
      </c>
      <c r="AJ213" s="120">
        <v>127282</v>
      </c>
      <c r="AK213" s="120">
        <v>133490</v>
      </c>
      <c r="AL213" s="120">
        <v>139698</v>
      </c>
      <c r="AM213" s="121">
        <v>145906</v>
      </c>
      <c r="AO213" s="119">
        <v>50850</v>
      </c>
      <c r="AP213" s="120">
        <v>67150</v>
      </c>
      <c r="AQ213" s="120">
        <v>71218</v>
      </c>
      <c r="AR213" s="120">
        <v>75286</v>
      </c>
      <c r="AS213" s="120">
        <v>79354</v>
      </c>
      <c r="AT213" s="120">
        <v>83422</v>
      </c>
      <c r="AU213" s="120">
        <v>87490</v>
      </c>
      <c r="AV213" s="120">
        <v>91558</v>
      </c>
      <c r="AW213" s="121">
        <v>95626</v>
      </c>
      <c r="AX213" s="119">
        <v>81350</v>
      </c>
      <c r="AY213" s="120">
        <v>107400</v>
      </c>
      <c r="AZ213" s="120">
        <v>113908</v>
      </c>
      <c r="BA213" s="120">
        <v>120416</v>
      </c>
      <c r="BB213" s="120">
        <v>126924</v>
      </c>
      <c r="BC213" s="120">
        <v>133432</v>
      </c>
      <c r="BD213" s="120">
        <v>139940</v>
      </c>
      <c r="BE213" s="120">
        <v>146448</v>
      </c>
      <c r="BF213" s="121">
        <v>152956</v>
      </c>
      <c r="BH213" s="119">
        <v>50850</v>
      </c>
      <c r="BI213" s="120">
        <v>67150</v>
      </c>
      <c r="BJ213" s="120">
        <v>71218</v>
      </c>
      <c r="BK213" s="120">
        <v>75286</v>
      </c>
      <c r="BL213" s="120">
        <v>79354</v>
      </c>
      <c r="BM213" s="120">
        <v>83422</v>
      </c>
      <c r="BN213" s="120">
        <v>87490</v>
      </c>
      <c r="BO213" s="120">
        <v>91558</v>
      </c>
      <c r="BP213" s="121">
        <v>95626</v>
      </c>
      <c r="BQ213" s="119">
        <v>81350</v>
      </c>
      <c r="BR213" s="120">
        <v>107400</v>
      </c>
      <c r="BS213" s="120">
        <v>113908</v>
      </c>
      <c r="BT213" s="120">
        <v>120416</v>
      </c>
      <c r="BU213" s="120">
        <v>126924</v>
      </c>
      <c r="BV213" s="120">
        <v>133432</v>
      </c>
      <c r="BW213" s="120">
        <v>139940</v>
      </c>
      <c r="BX213" s="120">
        <v>146448</v>
      </c>
      <c r="BY213" s="121">
        <v>152956</v>
      </c>
    </row>
    <row r="214" spans="1:77" x14ac:dyDescent="0.25">
      <c r="A214" s="85" t="s">
        <v>388</v>
      </c>
      <c r="C214">
        <v>45150</v>
      </c>
      <c r="D214">
        <v>59600</v>
      </c>
      <c r="E214">
        <v>63212</v>
      </c>
      <c r="F214">
        <v>66824</v>
      </c>
      <c r="G214">
        <v>70436</v>
      </c>
      <c r="H214">
        <v>74048</v>
      </c>
      <c r="I214">
        <v>77660</v>
      </c>
      <c r="J214">
        <v>81272</v>
      </c>
      <c r="K214">
        <v>84884</v>
      </c>
      <c r="L214">
        <v>72250</v>
      </c>
      <c r="M214">
        <v>95350</v>
      </c>
      <c r="N214">
        <v>101130</v>
      </c>
      <c r="O214">
        <v>106910</v>
      </c>
      <c r="P214">
        <v>112690</v>
      </c>
      <c r="Q214">
        <v>118470</v>
      </c>
      <c r="R214">
        <v>124250</v>
      </c>
      <c r="S214">
        <v>130030</v>
      </c>
      <c r="T214">
        <v>135810</v>
      </c>
      <c r="V214" s="119">
        <v>46050</v>
      </c>
      <c r="W214" s="120">
        <v>60800</v>
      </c>
      <c r="X214" s="120">
        <v>64484</v>
      </c>
      <c r="Y214" s="120">
        <v>68168</v>
      </c>
      <c r="Z214" s="120">
        <v>71852</v>
      </c>
      <c r="AA214" s="120">
        <v>75536</v>
      </c>
      <c r="AB214" s="120">
        <v>79220</v>
      </c>
      <c r="AC214" s="120">
        <v>82904</v>
      </c>
      <c r="AD214" s="121">
        <v>86588</v>
      </c>
      <c r="AE214" s="119">
        <v>73700</v>
      </c>
      <c r="AF214" s="120">
        <v>97300</v>
      </c>
      <c r="AG214" s="120">
        <v>103196</v>
      </c>
      <c r="AH214" s="120">
        <v>109092</v>
      </c>
      <c r="AI214" s="120">
        <v>114988</v>
      </c>
      <c r="AJ214" s="120">
        <v>120884</v>
      </c>
      <c r="AK214" s="120">
        <v>126780</v>
      </c>
      <c r="AL214" s="120">
        <v>132676</v>
      </c>
      <c r="AM214" s="121">
        <v>138572</v>
      </c>
      <c r="AO214" s="119">
        <v>48800</v>
      </c>
      <c r="AP214" s="120">
        <v>64450</v>
      </c>
      <c r="AQ214" s="120">
        <v>68354</v>
      </c>
      <c r="AR214" s="120">
        <v>72258</v>
      </c>
      <c r="AS214" s="120">
        <v>76162</v>
      </c>
      <c r="AT214" s="120">
        <v>80066</v>
      </c>
      <c r="AU214" s="120">
        <v>83970</v>
      </c>
      <c r="AV214" s="120">
        <v>87874</v>
      </c>
      <c r="AW214" s="121">
        <v>91778</v>
      </c>
      <c r="AX214" s="119">
        <v>78100</v>
      </c>
      <c r="AY214" s="120">
        <v>103100</v>
      </c>
      <c r="AZ214" s="120">
        <v>109348</v>
      </c>
      <c r="BA214" s="120">
        <v>115596</v>
      </c>
      <c r="BB214" s="120">
        <v>121844</v>
      </c>
      <c r="BC214" s="120">
        <v>128092</v>
      </c>
      <c r="BD214" s="120">
        <v>134340</v>
      </c>
      <c r="BE214" s="120">
        <v>140588</v>
      </c>
      <c r="BF214" s="121">
        <v>146836</v>
      </c>
      <c r="BH214" s="119">
        <v>53050</v>
      </c>
      <c r="BI214" s="120">
        <v>70050</v>
      </c>
      <c r="BJ214" s="120">
        <v>74294</v>
      </c>
      <c r="BK214" s="120">
        <v>78538</v>
      </c>
      <c r="BL214" s="120">
        <v>82782</v>
      </c>
      <c r="BM214" s="120">
        <v>87026</v>
      </c>
      <c r="BN214" s="120">
        <v>91270</v>
      </c>
      <c r="BO214" s="120">
        <v>95514</v>
      </c>
      <c r="BP214" s="121">
        <v>99758</v>
      </c>
      <c r="BQ214" s="119">
        <v>84900</v>
      </c>
      <c r="BR214" s="120">
        <v>112100</v>
      </c>
      <c r="BS214" s="120">
        <v>118892</v>
      </c>
      <c r="BT214" s="120">
        <v>125684</v>
      </c>
      <c r="BU214" s="120">
        <v>132476</v>
      </c>
      <c r="BV214" s="120">
        <v>139268</v>
      </c>
      <c r="BW214" s="120">
        <v>146060</v>
      </c>
      <c r="BX214" s="120">
        <v>152852</v>
      </c>
      <c r="BY214" s="121">
        <v>159644</v>
      </c>
    </row>
    <row r="215" spans="1:77" x14ac:dyDescent="0.25">
      <c r="A215" s="85" t="s">
        <v>389</v>
      </c>
      <c r="C215">
        <v>40150</v>
      </c>
      <c r="D215">
        <v>53000</v>
      </c>
      <c r="E215">
        <v>56212</v>
      </c>
      <c r="F215">
        <v>59424</v>
      </c>
      <c r="G215">
        <v>62636</v>
      </c>
      <c r="H215">
        <v>65848</v>
      </c>
      <c r="I215">
        <v>69060</v>
      </c>
      <c r="J215">
        <v>72272</v>
      </c>
      <c r="K215">
        <v>75484</v>
      </c>
      <c r="L215">
        <v>64250</v>
      </c>
      <c r="M215">
        <v>84800</v>
      </c>
      <c r="N215">
        <v>89940</v>
      </c>
      <c r="O215">
        <v>95080</v>
      </c>
      <c r="P215">
        <v>100220</v>
      </c>
      <c r="Q215">
        <v>105360</v>
      </c>
      <c r="R215">
        <v>110500</v>
      </c>
      <c r="S215">
        <v>115640</v>
      </c>
      <c r="T215">
        <v>120780</v>
      </c>
      <c r="V215" s="119">
        <v>40700</v>
      </c>
      <c r="W215" s="120">
        <v>53750</v>
      </c>
      <c r="X215" s="120">
        <v>57006</v>
      </c>
      <c r="Y215" s="120">
        <v>60262</v>
      </c>
      <c r="Z215" s="120">
        <v>63518</v>
      </c>
      <c r="AA215" s="120">
        <v>66774</v>
      </c>
      <c r="AB215" s="120">
        <v>70030</v>
      </c>
      <c r="AC215" s="120">
        <v>73286</v>
      </c>
      <c r="AD215" s="121">
        <v>76542</v>
      </c>
      <c r="AE215" s="119">
        <v>65100</v>
      </c>
      <c r="AF215" s="120">
        <v>85950</v>
      </c>
      <c r="AG215" s="120">
        <v>91158</v>
      </c>
      <c r="AH215" s="120">
        <v>96366</v>
      </c>
      <c r="AI215" s="120">
        <v>101574</v>
      </c>
      <c r="AJ215" s="120">
        <v>106782</v>
      </c>
      <c r="AK215" s="120">
        <v>111990</v>
      </c>
      <c r="AL215" s="120">
        <v>117198</v>
      </c>
      <c r="AM215" s="121">
        <v>122406</v>
      </c>
      <c r="AO215" s="119">
        <v>43300</v>
      </c>
      <c r="AP215" s="120">
        <v>57200</v>
      </c>
      <c r="AQ215" s="120">
        <v>60664</v>
      </c>
      <c r="AR215" s="120">
        <v>64128</v>
      </c>
      <c r="AS215" s="120">
        <v>67592</v>
      </c>
      <c r="AT215" s="120">
        <v>71056</v>
      </c>
      <c r="AU215" s="120">
        <v>74520</v>
      </c>
      <c r="AV215" s="120">
        <v>77984</v>
      </c>
      <c r="AW215" s="121">
        <v>81448</v>
      </c>
      <c r="AX215" s="119">
        <v>69300</v>
      </c>
      <c r="AY215" s="120">
        <v>91500</v>
      </c>
      <c r="AZ215" s="120">
        <v>97044</v>
      </c>
      <c r="BA215" s="120">
        <v>102588</v>
      </c>
      <c r="BB215" s="120">
        <v>108132</v>
      </c>
      <c r="BC215" s="120">
        <v>113676</v>
      </c>
      <c r="BD215" s="120">
        <v>119220</v>
      </c>
      <c r="BE215" s="120">
        <v>124764</v>
      </c>
      <c r="BF215" s="121">
        <v>130308</v>
      </c>
      <c r="BH215" s="119">
        <v>44850</v>
      </c>
      <c r="BI215" s="120">
        <v>59250</v>
      </c>
      <c r="BJ215" s="120">
        <v>62838</v>
      </c>
      <c r="BK215" s="120">
        <v>66426</v>
      </c>
      <c r="BL215" s="120">
        <v>70014</v>
      </c>
      <c r="BM215" s="120">
        <v>73602</v>
      </c>
      <c r="BN215" s="120">
        <v>77190</v>
      </c>
      <c r="BO215" s="120">
        <v>80778</v>
      </c>
      <c r="BP215" s="121">
        <v>84366</v>
      </c>
      <c r="BQ215" s="119">
        <v>71750</v>
      </c>
      <c r="BR215" s="120">
        <v>94750</v>
      </c>
      <c r="BS215" s="120">
        <v>100490</v>
      </c>
      <c r="BT215" s="120">
        <v>106230</v>
      </c>
      <c r="BU215" s="120">
        <v>111970</v>
      </c>
      <c r="BV215" s="120">
        <v>117710</v>
      </c>
      <c r="BW215" s="120">
        <v>123450</v>
      </c>
      <c r="BX215" s="120">
        <v>129190</v>
      </c>
      <c r="BY215" s="121">
        <v>134930</v>
      </c>
    </row>
    <row r="216" spans="1:77" x14ac:dyDescent="0.25">
      <c r="A216" s="85" t="s">
        <v>390</v>
      </c>
      <c r="C216">
        <v>48350</v>
      </c>
      <c r="D216">
        <v>63850</v>
      </c>
      <c r="E216">
        <v>67718</v>
      </c>
      <c r="F216">
        <v>71586</v>
      </c>
      <c r="G216">
        <v>75454</v>
      </c>
      <c r="H216">
        <v>79322</v>
      </c>
      <c r="I216">
        <v>83190</v>
      </c>
      <c r="J216">
        <v>87058</v>
      </c>
      <c r="K216">
        <v>90926</v>
      </c>
      <c r="L216">
        <v>77350</v>
      </c>
      <c r="M216">
        <v>102100</v>
      </c>
      <c r="N216">
        <v>108288</v>
      </c>
      <c r="O216">
        <v>114476</v>
      </c>
      <c r="P216">
        <v>120664</v>
      </c>
      <c r="Q216">
        <v>126852</v>
      </c>
      <c r="R216">
        <v>133040</v>
      </c>
      <c r="S216">
        <v>139228</v>
      </c>
      <c r="T216">
        <v>145416</v>
      </c>
      <c r="V216" s="119">
        <v>53100</v>
      </c>
      <c r="W216" s="120">
        <v>70100</v>
      </c>
      <c r="X216" s="120">
        <v>74348</v>
      </c>
      <c r="Y216" s="120">
        <v>78596</v>
      </c>
      <c r="Z216" s="120">
        <v>82844</v>
      </c>
      <c r="AA216" s="120">
        <v>87092</v>
      </c>
      <c r="AB216" s="120">
        <v>91340</v>
      </c>
      <c r="AC216" s="120">
        <v>95588</v>
      </c>
      <c r="AD216" s="121">
        <v>99836</v>
      </c>
      <c r="AE216" s="119">
        <v>84950</v>
      </c>
      <c r="AF216" s="120">
        <v>112150</v>
      </c>
      <c r="AG216" s="120">
        <v>118946</v>
      </c>
      <c r="AH216" s="120">
        <v>125742</v>
      </c>
      <c r="AI216" s="120">
        <v>132538</v>
      </c>
      <c r="AJ216" s="120">
        <v>139334</v>
      </c>
      <c r="AK216" s="120">
        <v>146130</v>
      </c>
      <c r="AL216" s="120">
        <v>152926</v>
      </c>
      <c r="AM216" s="121">
        <v>159722</v>
      </c>
      <c r="AO216" s="119">
        <v>53100</v>
      </c>
      <c r="AP216" s="120">
        <v>70100</v>
      </c>
      <c r="AQ216" s="120">
        <v>74348</v>
      </c>
      <c r="AR216" s="120">
        <v>78596</v>
      </c>
      <c r="AS216" s="120">
        <v>82844</v>
      </c>
      <c r="AT216" s="120">
        <v>87092</v>
      </c>
      <c r="AU216" s="120">
        <v>91340</v>
      </c>
      <c r="AV216" s="120">
        <v>95588</v>
      </c>
      <c r="AW216" s="121">
        <v>99836</v>
      </c>
      <c r="AX216" s="119">
        <v>84950</v>
      </c>
      <c r="AY216" s="120">
        <v>112150</v>
      </c>
      <c r="AZ216" s="120">
        <v>118946</v>
      </c>
      <c r="BA216" s="120">
        <v>125742</v>
      </c>
      <c r="BB216" s="120">
        <v>132538</v>
      </c>
      <c r="BC216" s="120">
        <v>139334</v>
      </c>
      <c r="BD216" s="120">
        <v>146130</v>
      </c>
      <c r="BE216" s="120">
        <v>152926</v>
      </c>
      <c r="BF216" s="121">
        <v>159722</v>
      </c>
      <c r="BH216" s="119">
        <v>55450</v>
      </c>
      <c r="BI216" s="120">
        <v>73200</v>
      </c>
      <c r="BJ216" s="120">
        <v>77636</v>
      </c>
      <c r="BK216" s="120">
        <v>82072</v>
      </c>
      <c r="BL216" s="120">
        <v>86508</v>
      </c>
      <c r="BM216" s="120">
        <v>90944</v>
      </c>
      <c r="BN216" s="120">
        <v>95380</v>
      </c>
      <c r="BO216" s="120">
        <v>99816</v>
      </c>
      <c r="BP216" s="121">
        <v>104252</v>
      </c>
      <c r="BQ216" s="119">
        <v>88700</v>
      </c>
      <c r="BR216" s="120">
        <v>117100</v>
      </c>
      <c r="BS216" s="120">
        <v>124196</v>
      </c>
      <c r="BT216" s="120">
        <v>131292</v>
      </c>
      <c r="BU216" s="120">
        <v>138388</v>
      </c>
      <c r="BV216" s="120">
        <v>145484</v>
      </c>
      <c r="BW216" s="120">
        <v>152580</v>
      </c>
      <c r="BX216" s="120">
        <v>159676</v>
      </c>
      <c r="BY216" s="121">
        <v>166772</v>
      </c>
    </row>
    <row r="217" spans="1:77" x14ac:dyDescent="0.25">
      <c r="A217" s="85" t="s">
        <v>391</v>
      </c>
      <c r="C217">
        <v>40150</v>
      </c>
      <c r="D217">
        <v>53000</v>
      </c>
      <c r="E217">
        <v>56212</v>
      </c>
      <c r="F217">
        <v>59424</v>
      </c>
      <c r="G217">
        <v>62636</v>
      </c>
      <c r="H217">
        <v>65848</v>
      </c>
      <c r="I217">
        <v>69060</v>
      </c>
      <c r="J217">
        <v>72272</v>
      </c>
      <c r="K217">
        <v>75484</v>
      </c>
      <c r="L217">
        <v>64250</v>
      </c>
      <c r="M217">
        <v>84800</v>
      </c>
      <c r="N217">
        <v>89940</v>
      </c>
      <c r="O217">
        <v>95080</v>
      </c>
      <c r="P217">
        <v>100220</v>
      </c>
      <c r="Q217">
        <v>105360</v>
      </c>
      <c r="R217">
        <v>110500</v>
      </c>
      <c r="S217">
        <v>115640</v>
      </c>
      <c r="T217">
        <v>120780</v>
      </c>
      <c r="V217" s="119">
        <v>40700</v>
      </c>
      <c r="W217" s="120">
        <v>53750</v>
      </c>
      <c r="X217" s="120">
        <v>57006</v>
      </c>
      <c r="Y217" s="120">
        <v>60262</v>
      </c>
      <c r="Z217" s="120">
        <v>63518</v>
      </c>
      <c r="AA217" s="120">
        <v>66774</v>
      </c>
      <c r="AB217" s="120">
        <v>70030</v>
      </c>
      <c r="AC217" s="120">
        <v>73286</v>
      </c>
      <c r="AD217" s="121">
        <v>76542</v>
      </c>
      <c r="AE217" s="119">
        <v>65100</v>
      </c>
      <c r="AF217" s="120">
        <v>85950</v>
      </c>
      <c r="AG217" s="120">
        <v>91158</v>
      </c>
      <c r="AH217" s="120">
        <v>96366</v>
      </c>
      <c r="AI217" s="120">
        <v>101574</v>
      </c>
      <c r="AJ217" s="120">
        <v>106782</v>
      </c>
      <c r="AK217" s="120">
        <v>111990</v>
      </c>
      <c r="AL217" s="120">
        <v>117198</v>
      </c>
      <c r="AM217" s="121">
        <v>122406</v>
      </c>
      <c r="AO217" s="119">
        <v>43300</v>
      </c>
      <c r="AP217" s="120">
        <v>57200</v>
      </c>
      <c r="AQ217" s="120">
        <v>60664</v>
      </c>
      <c r="AR217" s="120">
        <v>64128</v>
      </c>
      <c r="AS217" s="120">
        <v>67592</v>
      </c>
      <c r="AT217" s="120">
        <v>71056</v>
      </c>
      <c r="AU217" s="120">
        <v>74520</v>
      </c>
      <c r="AV217" s="120">
        <v>77984</v>
      </c>
      <c r="AW217" s="121">
        <v>81448</v>
      </c>
      <c r="AX217" s="119">
        <v>69300</v>
      </c>
      <c r="AY217" s="120">
        <v>91500</v>
      </c>
      <c r="AZ217" s="120">
        <v>97044</v>
      </c>
      <c r="BA217" s="120">
        <v>102588</v>
      </c>
      <c r="BB217" s="120">
        <v>108132</v>
      </c>
      <c r="BC217" s="120">
        <v>113676</v>
      </c>
      <c r="BD217" s="120">
        <v>119220</v>
      </c>
      <c r="BE217" s="120">
        <v>124764</v>
      </c>
      <c r="BF217" s="121">
        <v>130308</v>
      </c>
      <c r="BH217" s="119">
        <v>44850</v>
      </c>
      <c r="BI217" s="120">
        <v>59250</v>
      </c>
      <c r="BJ217" s="120">
        <v>62838</v>
      </c>
      <c r="BK217" s="120">
        <v>66426</v>
      </c>
      <c r="BL217" s="120">
        <v>70014</v>
      </c>
      <c r="BM217" s="120">
        <v>73602</v>
      </c>
      <c r="BN217" s="120">
        <v>77190</v>
      </c>
      <c r="BO217" s="120">
        <v>80778</v>
      </c>
      <c r="BP217" s="121">
        <v>84366</v>
      </c>
      <c r="BQ217" s="119">
        <v>71750</v>
      </c>
      <c r="BR217" s="120">
        <v>94750</v>
      </c>
      <c r="BS217" s="120">
        <v>100490</v>
      </c>
      <c r="BT217" s="120">
        <v>106230</v>
      </c>
      <c r="BU217" s="120">
        <v>111970</v>
      </c>
      <c r="BV217" s="120">
        <v>117710</v>
      </c>
      <c r="BW217" s="120">
        <v>123450</v>
      </c>
      <c r="BX217" s="120">
        <v>129190</v>
      </c>
      <c r="BY217" s="121">
        <v>134930</v>
      </c>
    </row>
    <row r="218" spans="1:77" x14ac:dyDescent="0.25">
      <c r="A218" s="85" t="s">
        <v>392</v>
      </c>
      <c r="C218">
        <v>40150</v>
      </c>
      <c r="D218">
        <v>53000</v>
      </c>
      <c r="E218">
        <v>56212</v>
      </c>
      <c r="F218">
        <v>59424</v>
      </c>
      <c r="G218">
        <v>62636</v>
      </c>
      <c r="H218">
        <v>65848</v>
      </c>
      <c r="I218">
        <v>69060</v>
      </c>
      <c r="J218">
        <v>72272</v>
      </c>
      <c r="K218">
        <v>75484</v>
      </c>
      <c r="L218">
        <v>64250</v>
      </c>
      <c r="M218">
        <v>84800</v>
      </c>
      <c r="N218">
        <v>89940</v>
      </c>
      <c r="O218">
        <v>95080</v>
      </c>
      <c r="P218">
        <v>100220</v>
      </c>
      <c r="Q218">
        <v>105360</v>
      </c>
      <c r="R218">
        <v>110500</v>
      </c>
      <c r="S218">
        <v>115640</v>
      </c>
      <c r="T218">
        <v>120780</v>
      </c>
      <c r="V218" s="119">
        <v>40700</v>
      </c>
      <c r="W218" s="120">
        <v>53750</v>
      </c>
      <c r="X218" s="120">
        <v>57006</v>
      </c>
      <c r="Y218" s="120">
        <v>60262</v>
      </c>
      <c r="Z218" s="120">
        <v>63518</v>
      </c>
      <c r="AA218" s="120">
        <v>66774</v>
      </c>
      <c r="AB218" s="120">
        <v>70030</v>
      </c>
      <c r="AC218" s="120">
        <v>73286</v>
      </c>
      <c r="AD218" s="121">
        <v>76542</v>
      </c>
      <c r="AE218" s="119">
        <v>65100</v>
      </c>
      <c r="AF218" s="120">
        <v>85950</v>
      </c>
      <c r="AG218" s="120">
        <v>91158</v>
      </c>
      <c r="AH218" s="120">
        <v>96366</v>
      </c>
      <c r="AI218" s="120">
        <v>101574</v>
      </c>
      <c r="AJ218" s="120">
        <v>106782</v>
      </c>
      <c r="AK218" s="120">
        <v>111990</v>
      </c>
      <c r="AL218" s="120">
        <v>117198</v>
      </c>
      <c r="AM218" s="121">
        <v>122406</v>
      </c>
      <c r="AO218" s="119">
        <v>44450</v>
      </c>
      <c r="AP218" s="120">
        <v>58700</v>
      </c>
      <c r="AQ218" s="120">
        <v>62256</v>
      </c>
      <c r="AR218" s="120">
        <v>65812</v>
      </c>
      <c r="AS218" s="120">
        <v>69368</v>
      </c>
      <c r="AT218" s="120">
        <v>72924</v>
      </c>
      <c r="AU218" s="120">
        <v>76480</v>
      </c>
      <c r="AV218" s="120">
        <v>80036</v>
      </c>
      <c r="AW218" s="121">
        <v>83592</v>
      </c>
      <c r="AX218" s="119">
        <v>71100</v>
      </c>
      <c r="AY218" s="120">
        <v>93850</v>
      </c>
      <c r="AZ218" s="120">
        <v>99538</v>
      </c>
      <c r="BA218" s="120">
        <v>105226</v>
      </c>
      <c r="BB218" s="120">
        <v>110914</v>
      </c>
      <c r="BC218" s="120">
        <v>116602</v>
      </c>
      <c r="BD218" s="120">
        <v>122290</v>
      </c>
      <c r="BE218" s="120">
        <v>127978</v>
      </c>
      <c r="BF218" s="121">
        <v>133666</v>
      </c>
      <c r="BH218" s="119">
        <v>44850</v>
      </c>
      <c r="BI218" s="120">
        <v>59250</v>
      </c>
      <c r="BJ218" s="120">
        <v>62838</v>
      </c>
      <c r="BK218" s="120">
        <v>66426</v>
      </c>
      <c r="BL218" s="120">
        <v>70014</v>
      </c>
      <c r="BM218" s="120">
        <v>73602</v>
      </c>
      <c r="BN218" s="120">
        <v>77190</v>
      </c>
      <c r="BO218" s="120">
        <v>80778</v>
      </c>
      <c r="BP218" s="121">
        <v>84366</v>
      </c>
      <c r="BQ218" s="119">
        <v>71750</v>
      </c>
      <c r="BR218" s="120">
        <v>94750</v>
      </c>
      <c r="BS218" s="120">
        <v>100490</v>
      </c>
      <c r="BT218" s="120">
        <v>106230</v>
      </c>
      <c r="BU218" s="120">
        <v>111970</v>
      </c>
      <c r="BV218" s="120">
        <v>117710</v>
      </c>
      <c r="BW218" s="120">
        <v>123450</v>
      </c>
      <c r="BX218" s="120">
        <v>129190</v>
      </c>
      <c r="BY218" s="121">
        <v>134930</v>
      </c>
    </row>
    <row r="219" spans="1:77" x14ac:dyDescent="0.25">
      <c r="A219" s="85" t="s">
        <v>393</v>
      </c>
      <c r="C219">
        <v>40150</v>
      </c>
      <c r="D219">
        <v>53000</v>
      </c>
      <c r="E219">
        <v>56212</v>
      </c>
      <c r="F219">
        <v>59424</v>
      </c>
      <c r="G219">
        <v>62636</v>
      </c>
      <c r="H219">
        <v>65848</v>
      </c>
      <c r="I219">
        <v>69060</v>
      </c>
      <c r="J219">
        <v>72272</v>
      </c>
      <c r="K219">
        <v>75484</v>
      </c>
      <c r="L219">
        <v>64250</v>
      </c>
      <c r="M219">
        <v>84800</v>
      </c>
      <c r="N219">
        <v>89940</v>
      </c>
      <c r="O219">
        <v>95080</v>
      </c>
      <c r="P219">
        <v>100220</v>
      </c>
      <c r="Q219">
        <v>105360</v>
      </c>
      <c r="R219">
        <v>110500</v>
      </c>
      <c r="S219">
        <v>115640</v>
      </c>
      <c r="T219">
        <v>120780</v>
      </c>
      <c r="V219" s="119">
        <v>40700</v>
      </c>
      <c r="W219" s="120">
        <v>53750</v>
      </c>
      <c r="X219" s="120">
        <v>57006</v>
      </c>
      <c r="Y219" s="120">
        <v>60262</v>
      </c>
      <c r="Z219" s="120">
        <v>63518</v>
      </c>
      <c r="AA219" s="120">
        <v>66774</v>
      </c>
      <c r="AB219" s="120">
        <v>70030</v>
      </c>
      <c r="AC219" s="120">
        <v>73286</v>
      </c>
      <c r="AD219" s="121">
        <v>76542</v>
      </c>
      <c r="AE219" s="119">
        <v>65100</v>
      </c>
      <c r="AF219" s="120">
        <v>85950</v>
      </c>
      <c r="AG219" s="120">
        <v>91158</v>
      </c>
      <c r="AH219" s="120">
        <v>96366</v>
      </c>
      <c r="AI219" s="120">
        <v>101574</v>
      </c>
      <c r="AJ219" s="120">
        <v>106782</v>
      </c>
      <c r="AK219" s="120">
        <v>111990</v>
      </c>
      <c r="AL219" s="120">
        <v>117198</v>
      </c>
      <c r="AM219" s="121">
        <v>122406</v>
      </c>
      <c r="AO219" s="119">
        <v>43300</v>
      </c>
      <c r="AP219" s="120">
        <v>57200</v>
      </c>
      <c r="AQ219" s="120">
        <v>60664</v>
      </c>
      <c r="AR219" s="120">
        <v>64128</v>
      </c>
      <c r="AS219" s="120">
        <v>67592</v>
      </c>
      <c r="AT219" s="120">
        <v>71056</v>
      </c>
      <c r="AU219" s="120">
        <v>74520</v>
      </c>
      <c r="AV219" s="120">
        <v>77984</v>
      </c>
      <c r="AW219" s="121">
        <v>81448</v>
      </c>
      <c r="AX219" s="119">
        <v>69300</v>
      </c>
      <c r="AY219" s="120">
        <v>91500</v>
      </c>
      <c r="AZ219" s="120">
        <v>97044</v>
      </c>
      <c r="BA219" s="120">
        <v>102588</v>
      </c>
      <c r="BB219" s="120">
        <v>108132</v>
      </c>
      <c r="BC219" s="120">
        <v>113676</v>
      </c>
      <c r="BD219" s="120">
        <v>119220</v>
      </c>
      <c r="BE219" s="120">
        <v>124764</v>
      </c>
      <c r="BF219" s="121">
        <v>130308</v>
      </c>
      <c r="BH219" s="119">
        <v>44850</v>
      </c>
      <c r="BI219" s="120">
        <v>59250</v>
      </c>
      <c r="BJ219" s="120">
        <v>62838</v>
      </c>
      <c r="BK219" s="120">
        <v>66426</v>
      </c>
      <c r="BL219" s="120">
        <v>70014</v>
      </c>
      <c r="BM219" s="120">
        <v>73602</v>
      </c>
      <c r="BN219" s="120">
        <v>77190</v>
      </c>
      <c r="BO219" s="120">
        <v>80778</v>
      </c>
      <c r="BP219" s="121">
        <v>84366</v>
      </c>
      <c r="BQ219" s="119">
        <v>71750</v>
      </c>
      <c r="BR219" s="120">
        <v>94750</v>
      </c>
      <c r="BS219" s="120">
        <v>100490</v>
      </c>
      <c r="BT219" s="120">
        <v>106230</v>
      </c>
      <c r="BU219" s="120">
        <v>111970</v>
      </c>
      <c r="BV219" s="120">
        <v>117710</v>
      </c>
      <c r="BW219" s="120">
        <v>123450</v>
      </c>
      <c r="BX219" s="120">
        <v>129190</v>
      </c>
      <c r="BY219" s="121">
        <v>134930</v>
      </c>
    </row>
    <row r="220" spans="1:77" x14ac:dyDescent="0.25">
      <c r="A220" s="85" t="s">
        <v>394</v>
      </c>
      <c r="C220">
        <v>45550</v>
      </c>
      <c r="D220">
        <v>60150</v>
      </c>
      <c r="E220">
        <v>63794</v>
      </c>
      <c r="F220">
        <v>67438</v>
      </c>
      <c r="G220">
        <v>71082</v>
      </c>
      <c r="H220">
        <v>74726</v>
      </c>
      <c r="I220">
        <v>78370</v>
      </c>
      <c r="J220">
        <v>82014</v>
      </c>
      <c r="K220">
        <v>85658</v>
      </c>
      <c r="L220">
        <v>72900</v>
      </c>
      <c r="M220">
        <v>96250</v>
      </c>
      <c r="N220">
        <v>102082</v>
      </c>
      <c r="O220">
        <v>107914</v>
      </c>
      <c r="P220">
        <v>113746</v>
      </c>
      <c r="Q220">
        <v>119578</v>
      </c>
      <c r="R220">
        <v>125410</v>
      </c>
      <c r="S220">
        <v>131242</v>
      </c>
      <c r="T220">
        <v>137074</v>
      </c>
      <c r="V220" s="119">
        <v>48250</v>
      </c>
      <c r="W220" s="120">
        <v>63700</v>
      </c>
      <c r="X220" s="120">
        <v>67560</v>
      </c>
      <c r="Y220" s="120">
        <v>71420</v>
      </c>
      <c r="Z220" s="120">
        <v>75280</v>
      </c>
      <c r="AA220" s="120">
        <v>79140</v>
      </c>
      <c r="AB220" s="120">
        <v>83000</v>
      </c>
      <c r="AC220" s="120">
        <v>86860</v>
      </c>
      <c r="AD220" s="121">
        <v>90720</v>
      </c>
      <c r="AE220" s="119">
        <v>77200</v>
      </c>
      <c r="AF220" s="120">
        <v>101950</v>
      </c>
      <c r="AG220" s="120">
        <v>108126</v>
      </c>
      <c r="AH220" s="120">
        <v>114302</v>
      </c>
      <c r="AI220" s="120">
        <v>120478</v>
      </c>
      <c r="AJ220" s="120">
        <v>126654</v>
      </c>
      <c r="AK220" s="120">
        <v>132830</v>
      </c>
      <c r="AL220" s="120">
        <v>139006</v>
      </c>
      <c r="AM220" s="121">
        <v>145182</v>
      </c>
      <c r="AO220" s="119">
        <v>50400</v>
      </c>
      <c r="AP220" s="120">
        <v>66550</v>
      </c>
      <c r="AQ220" s="120">
        <v>70582</v>
      </c>
      <c r="AR220" s="120">
        <v>74614</v>
      </c>
      <c r="AS220" s="120">
        <v>78646</v>
      </c>
      <c r="AT220" s="120">
        <v>82678</v>
      </c>
      <c r="AU220" s="120">
        <v>86710</v>
      </c>
      <c r="AV220" s="120">
        <v>90742</v>
      </c>
      <c r="AW220" s="121">
        <v>94774</v>
      </c>
      <c r="AX220" s="119">
        <v>80650</v>
      </c>
      <c r="AY220" s="120">
        <v>106500</v>
      </c>
      <c r="AZ220" s="120">
        <v>112952</v>
      </c>
      <c r="BA220" s="120">
        <v>119404</v>
      </c>
      <c r="BB220" s="120">
        <v>125856</v>
      </c>
      <c r="BC220" s="120">
        <v>132308</v>
      </c>
      <c r="BD220" s="120">
        <v>138760</v>
      </c>
      <c r="BE220" s="120">
        <v>145212</v>
      </c>
      <c r="BF220" s="121">
        <v>151664</v>
      </c>
      <c r="BH220" s="119">
        <v>50400</v>
      </c>
      <c r="BI220" s="120">
        <v>66550</v>
      </c>
      <c r="BJ220" s="120">
        <v>70582</v>
      </c>
      <c r="BK220" s="120">
        <v>74614</v>
      </c>
      <c r="BL220" s="120">
        <v>78646</v>
      </c>
      <c r="BM220" s="120">
        <v>82678</v>
      </c>
      <c r="BN220" s="120">
        <v>86710</v>
      </c>
      <c r="BO220" s="120">
        <v>90742</v>
      </c>
      <c r="BP220" s="121">
        <v>94774</v>
      </c>
      <c r="BQ220" s="119">
        <v>80650</v>
      </c>
      <c r="BR220" s="120">
        <v>106500</v>
      </c>
      <c r="BS220" s="120">
        <v>112952</v>
      </c>
      <c r="BT220" s="120">
        <v>119404</v>
      </c>
      <c r="BU220" s="120">
        <v>125856</v>
      </c>
      <c r="BV220" s="120">
        <v>132308</v>
      </c>
      <c r="BW220" s="120">
        <v>138760</v>
      </c>
      <c r="BX220" s="120">
        <v>145212</v>
      </c>
      <c r="BY220" s="121">
        <v>151664</v>
      </c>
    </row>
    <row r="221" spans="1:77" x14ac:dyDescent="0.25">
      <c r="A221" s="85" t="s">
        <v>395</v>
      </c>
      <c r="C221">
        <v>40700</v>
      </c>
      <c r="D221">
        <v>53750</v>
      </c>
      <c r="E221">
        <v>57006</v>
      </c>
      <c r="F221">
        <v>60262</v>
      </c>
      <c r="G221">
        <v>63518</v>
      </c>
      <c r="H221">
        <v>66774</v>
      </c>
      <c r="I221">
        <v>70030</v>
      </c>
      <c r="J221">
        <v>73286</v>
      </c>
      <c r="K221">
        <v>76542</v>
      </c>
      <c r="L221">
        <v>65100</v>
      </c>
      <c r="M221">
        <v>85950</v>
      </c>
      <c r="N221">
        <v>91158</v>
      </c>
      <c r="O221">
        <v>96366</v>
      </c>
      <c r="P221">
        <v>101574</v>
      </c>
      <c r="Q221">
        <v>106782</v>
      </c>
      <c r="R221">
        <v>111990</v>
      </c>
      <c r="S221">
        <v>117198</v>
      </c>
      <c r="T221">
        <v>122406</v>
      </c>
      <c r="V221" s="119">
        <v>43100</v>
      </c>
      <c r="W221" s="120">
        <v>56900</v>
      </c>
      <c r="X221" s="120">
        <v>60348</v>
      </c>
      <c r="Y221" s="120">
        <v>63796</v>
      </c>
      <c r="Z221" s="120">
        <v>67244</v>
      </c>
      <c r="AA221" s="120">
        <v>70692</v>
      </c>
      <c r="AB221" s="120">
        <v>74140</v>
      </c>
      <c r="AC221" s="120">
        <v>77588</v>
      </c>
      <c r="AD221" s="121">
        <v>81036</v>
      </c>
      <c r="AE221" s="119">
        <v>68950</v>
      </c>
      <c r="AF221" s="120">
        <v>91050</v>
      </c>
      <c r="AG221" s="120">
        <v>96566</v>
      </c>
      <c r="AH221" s="120">
        <v>102082</v>
      </c>
      <c r="AI221" s="120">
        <v>107598</v>
      </c>
      <c r="AJ221" s="120">
        <v>113114</v>
      </c>
      <c r="AK221" s="120">
        <v>118630</v>
      </c>
      <c r="AL221" s="120">
        <v>124146</v>
      </c>
      <c r="AM221" s="121">
        <v>129662</v>
      </c>
      <c r="AO221" s="119">
        <v>47050</v>
      </c>
      <c r="AP221" s="120">
        <v>62150</v>
      </c>
      <c r="AQ221" s="120">
        <v>65914</v>
      </c>
      <c r="AR221" s="120">
        <v>69678</v>
      </c>
      <c r="AS221" s="120">
        <v>73442</v>
      </c>
      <c r="AT221" s="120">
        <v>77206</v>
      </c>
      <c r="AU221" s="120">
        <v>80970</v>
      </c>
      <c r="AV221" s="120">
        <v>84734</v>
      </c>
      <c r="AW221" s="121">
        <v>88498</v>
      </c>
      <c r="AX221" s="119">
        <v>75300</v>
      </c>
      <c r="AY221" s="120">
        <v>99400</v>
      </c>
      <c r="AZ221" s="120">
        <v>105424</v>
      </c>
      <c r="BA221" s="120">
        <v>111448</v>
      </c>
      <c r="BB221" s="120">
        <v>117472</v>
      </c>
      <c r="BC221" s="120">
        <v>123496</v>
      </c>
      <c r="BD221" s="120">
        <v>129520</v>
      </c>
      <c r="BE221" s="120">
        <v>135544</v>
      </c>
      <c r="BF221" s="121">
        <v>141568</v>
      </c>
      <c r="BH221" s="119">
        <v>47050</v>
      </c>
      <c r="BI221" s="120">
        <v>62150</v>
      </c>
      <c r="BJ221" s="120">
        <v>65914</v>
      </c>
      <c r="BK221" s="120">
        <v>69678</v>
      </c>
      <c r="BL221" s="120">
        <v>73442</v>
      </c>
      <c r="BM221" s="120">
        <v>77206</v>
      </c>
      <c r="BN221" s="120">
        <v>80970</v>
      </c>
      <c r="BO221" s="120">
        <v>84734</v>
      </c>
      <c r="BP221" s="121">
        <v>88498</v>
      </c>
      <c r="BQ221" s="119">
        <v>75300</v>
      </c>
      <c r="BR221" s="120">
        <v>99400</v>
      </c>
      <c r="BS221" s="120">
        <v>105424</v>
      </c>
      <c r="BT221" s="120">
        <v>111448</v>
      </c>
      <c r="BU221" s="120">
        <v>117472</v>
      </c>
      <c r="BV221" s="120">
        <v>123496</v>
      </c>
      <c r="BW221" s="120">
        <v>129520</v>
      </c>
      <c r="BX221" s="120">
        <v>135544</v>
      </c>
      <c r="BY221" s="121">
        <v>141568</v>
      </c>
    </row>
    <row r="222" spans="1:77" x14ac:dyDescent="0.25">
      <c r="A222" s="85" t="s">
        <v>396</v>
      </c>
      <c r="C222">
        <v>40150</v>
      </c>
      <c r="D222">
        <v>53000</v>
      </c>
      <c r="E222">
        <v>56212</v>
      </c>
      <c r="F222">
        <v>59424</v>
      </c>
      <c r="G222">
        <v>62636</v>
      </c>
      <c r="H222">
        <v>65848</v>
      </c>
      <c r="I222">
        <v>69060</v>
      </c>
      <c r="J222">
        <v>72272</v>
      </c>
      <c r="K222">
        <v>75484</v>
      </c>
      <c r="L222">
        <v>64250</v>
      </c>
      <c r="M222">
        <v>84800</v>
      </c>
      <c r="N222">
        <v>89940</v>
      </c>
      <c r="O222">
        <v>95080</v>
      </c>
      <c r="P222">
        <v>100220</v>
      </c>
      <c r="Q222">
        <v>105360</v>
      </c>
      <c r="R222">
        <v>110500</v>
      </c>
      <c r="S222">
        <v>115640</v>
      </c>
      <c r="T222">
        <v>120780</v>
      </c>
      <c r="V222" s="119">
        <v>40700</v>
      </c>
      <c r="W222" s="120">
        <v>53750</v>
      </c>
      <c r="X222" s="120">
        <v>57006</v>
      </c>
      <c r="Y222" s="120">
        <v>60262</v>
      </c>
      <c r="Z222" s="120">
        <v>63518</v>
      </c>
      <c r="AA222" s="120">
        <v>66774</v>
      </c>
      <c r="AB222" s="120">
        <v>70030</v>
      </c>
      <c r="AC222" s="120">
        <v>73286</v>
      </c>
      <c r="AD222" s="121">
        <v>76542</v>
      </c>
      <c r="AE222" s="119">
        <v>65100</v>
      </c>
      <c r="AF222" s="120">
        <v>85950</v>
      </c>
      <c r="AG222" s="120">
        <v>91158</v>
      </c>
      <c r="AH222" s="120">
        <v>96366</v>
      </c>
      <c r="AI222" s="120">
        <v>101574</v>
      </c>
      <c r="AJ222" s="120">
        <v>106782</v>
      </c>
      <c r="AK222" s="120">
        <v>111990</v>
      </c>
      <c r="AL222" s="120">
        <v>117198</v>
      </c>
      <c r="AM222" s="121">
        <v>122406</v>
      </c>
      <c r="AO222" s="119">
        <v>43300</v>
      </c>
      <c r="AP222" s="120">
        <v>57200</v>
      </c>
      <c r="AQ222" s="120">
        <v>60664</v>
      </c>
      <c r="AR222" s="120">
        <v>64128</v>
      </c>
      <c r="AS222" s="120">
        <v>67592</v>
      </c>
      <c r="AT222" s="120">
        <v>71056</v>
      </c>
      <c r="AU222" s="120">
        <v>74520</v>
      </c>
      <c r="AV222" s="120">
        <v>77984</v>
      </c>
      <c r="AW222" s="121">
        <v>81448</v>
      </c>
      <c r="AX222" s="119">
        <v>69300</v>
      </c>
      <c r="AY222" s="120">
        <v>91500</v>
      </c>
      <c r="AZ222" s="120">
        <v>97044</v>
      </c>
      <c r="BA222" s="120">
        <v>102588</v>
      </c>
      <c r="BB222" s="120">
        <v>108132</v>
      </c>
      <c r="BC222" s="120">
        <v>113676</v>
      </c>
      <c r="BD222" s="120">
        <v>119220</v>
      </c>
      <c r="BE222" s="120">
        <v>124764</v>
      </c>
      <c r="BF222" s="121">
        <v>130308</v>
      </c>
      <c r="BH222" s="119">
        <v>44850</v>
      </c>
      <c r="BI222" s="120">
        <v>59250</v>
      </c>
      <c r="BJ222" s="120">
        <v>62838</v>
      </c>
      <c r="BK222" s="120">
        <v>66426</v>
      </c>
      <c r="BL222" s="120">
        <v>70014</v>
      </c>
      <c r="BM222" s="120">
        <v>73602</v>
      </c>
      <c r="BN222" s="120">
        <v>77190</v>
      </c>
      <c r="BO222" s="120">
        <v>80778</v>
      </c>
      <c r="BP222" s="121">
        <v>84366</v>
      </c>
      <c r="BQ222" s="119">
        <v>71750</v>
      </c>
      <c r="BR222" s="120">
        <v>94750</v>
      </c>
      <c r="BS222" s="120">
        <v>100490</v>
      </c>
      <c r="BT222" s="120">
        <v>106230</v>
      </c>
      <c r="BU222" s="120">
        <v>111970</v>
      </c>
      <c r="BV222" s="120">
        <v>117710</v>
      </c>
      <c r="BW222" s="120">
        <v>123450</v>
      </c>
      <c r="BX222" s="120">
        <v>129190</v>
      </c>
      <c r="BY222" s="121">
        <v>134930</v>
      </c>
    </row>
    <row r="223" spans="1:77" x14ac:dyDescent="0.25">
      <c r="A223" s="85" t="s">
        <v>397</v>
      </c>
      <c r="C223">
        <v>44200</v>
      </c>
      <c r="D223">
        <v>58350</v>
      </c>
      <c r="E223">
        <v>61886</v>
      </c>
      <c r="F223">
        <v>65422</v>
      </c>
      <c r="G223">
        <v>68958</v>
      </c>
      <c r="H223">
        <v>72494</v>
      </c>
      <c r="I223">
        <v>76030</v>
      </c>
      <c r="J223">
        <v>79566</v>
      </c>
      <c r="K223">
        <v>83102</v>
      </c>
      <c r="L223">
        <v>70700</v>
      </c>
      <c r="M223">
        <v>93300</v>
      </c>
      <c r="N223">
        <v>98956</v>
      </c>
      <c r="O223">
        <v>104612</v>
      </c>
      <c r="P223">
        <v>110268</v>
      </c>
      <c r="Q223">
        <v>115924</v>
      </c>
      <c r="R223">
        <v>121580</v>
      </c>
      <c r="S223">
        <v>127236</v>
      </c>
      <c r="T223">
        <v>132892</v>
      </c>
      <c r="V223" s="119">
        <v>44750</v>
      </c>
      <c r="W223" s="120">
        <v>59100</v>
      </c>
      <c r="X223" s="120">
        <v>62680</v>
      </c>
      <c r="Y223" s="120">
        <v>66260</v>
      </c>
      <c r="Z223" s="120">
        <v>69840</v>
      </c>
      <c r="AA223" s="120">
        <v>73420</v>
      </c>
      <c r="AB223" s="120">
        <v>77000</v>
      </c>
      <c r="AC223" s="120">
        <v>80580</v>
      </c>
      <c r="AD223" s="121">
        <v>84160</v>
      </c>
      <c r="AE223" s="119">
        <v>71600</v>
      </c>
      <c r="AF223" s="120">
        <v>94550</v>
      </c>
      <c r="AG223" s="120">
        <v>100278</v>
      </c>
      <c r="AH223" s="120">
        <v>106006</v>
      </c>
      <c r="AI223" s="120">
        <v>111734</v>
      </c>
      <c r="AJ223" s="120">
        <v>117462</v>
      </c>
      <c r="AK223" s="120">
        <v>123190</v>
      </c>
      <c r="AL223" s="120">
        <v>128918</v>
      </c>
      <c r="AM223" s="121">
        <v>134646</v>
      </c>
      <c r="AO223" s="119">
        <v>48850</v>
      </c>
      <c r="AP223" s="120">
        <v>64500</v>
      </c>
      <c r="AQ223" s="120">
        <v>68408</v>
      </c>
      <c r="AR223" s="120">
        <v>72316</v>
      </c>
      <c r="AS223" s="120">
        <v>76224</v>
      </c>
      <c r="AT223" s="120">
        <v>80132</v>
      </c>
      <c r="AU223" s="120">
        <v>84040</v>
      </c>
      <c r="AV223" s="120">
        <v>87948</v>
      </c>
      <c r="AW223" s="121">
        <v>91856</v>
      </c>
      <c r="AX223" s="119">
        <v>78150</v>
      </c>
      <c r="AY223" s="120">
        <v>103200</v>
      </c>
      <c r="AZ223" s="120">
        <v>109452</v>
      </c>
      <c r="BA223" s="120">
        <v>115704</v>
      </c>
      <c r="BB223" s="120">
        <v>121956</v>
      </c>
      <c r="BC223" s="120">
        <v>128208</v>
      </c>
      <c r="BD223" s="120">
        <v>134460</v>
      </c>
      <c r="BE223" s="120">
        <v>140712</v>
      </c>
      <c r="BF223" s="121">
        <v>146964</v>
      </c>
      <c r="BH223" s="119">
        <v>48850</v>
      </c>
      <c r="BI223" s="120">
        <v>64500</v>
      </c>
      <c r="BJ223" s="120">
        <v>68408</v>
      </c>
      <c r="BK223" s="120">
        <v>72316</v>
      </c>
      <c r="BL223" s="120">
        <v>76224</v>
      </c>
      <c r="BM223" s="120">
        <v>80132</v>
      </c>
      <c r="BN223" s="120">
        <v>84040</v>
      </c>
      <c r="BO223" s="120">
        <v>87948</v>
      </c>
      <c r="BP223" s="121">
        <v>91856</v>
      </c>
      <c r="BQ223" s="119">
        <v>78150</v>
      </c>
      <c r="BR223" s="120">
        <v>103200</v>
      </c>
      <c r="BS223" s="120">
        <v>109452</v>
      </c>
      <c r="BT223" s="120">
        <v>115704</v>
      </c>
      <c r="BU223" s="120">
        <v>121956</v>
      </c>
      <c r="BV223" s="120">
        <v>128208</v>
      </c>
      <c r="BW223" s="120">
        <v>134460</v>
      </c>
      <c r="BX223" s="120">
        <v>140712</v>
      </c>
      <c r="BY223" s="121">
        <v>146964</v>
      </c>
    </row>
    <row r="224" spans="1:77" x14ac:dyDescent="0.25">
      <c r="A224" s="85" t="s">
        <v>398</v>
      </c>
      <c r="C224">
        <v>50250</v>
      </c>
      <c r="D224">
        <v>66350</v>
      </c>
      <c r="E224">
        <v>70370</v>
      </c>
      <c r="F224">
        <v>74390</v>
      </c>
      <c r="G224">
        <v>78410</v>
      </c>
      <c r="H224">
        <v>82430</v>
      </c>
      <c r="I224">
        <v>86450</v>
      </c>
      <c r="J224">
        <v>90470</v>
      </c>
      <c r="K224">
        <v>94490</v>
      </c>
      <c r="L224">
        <v>80400</v>
      </c>
      <c r="M224">
        <v>106150</v>
      </c>
      <c r="N224">
        <v>112582</v>
      </c>
      <c r="O224">
        <v>119014</v>
      </c>
      <c r="P224">
        <v>125446</v>
      </c>
      <c r="Q224">
        <v>131878</v>
      </c>
      <c r="R224">
        <v>138310</v>
      </c>
      <c r="S224">
        <v>144742</v>
      </c>
      <c r="T224">
        <v>151174</v>
      </c>
      <c r="V224" s="119">
        <v>51600</v>
      </c>
      <c r="W224" s="120">
        <v>68150</v>
      </c>
      <c r="X224" s="120">
        <v>72278</v>
      </c>
      <c r="Y224" s="120">
        <v>76406</v>
      </c>
      <c r="Z224" s="120">
        <v>80534</v>
      </c>
      <c r="AA224" s="120">
        <v>84662</v>
      </c>
      <c r="AB224" s="120">
        <v>88790</v>
      </c>
      <c r="AC224" s="120">
        <v>92918</v>
      </c>
      <c r="AD224" s="121">
        <v>97046</v>
      </c>
      <c r="AE224" s="119">
        <v>82550</v>
      </c>
      <c r="AF224" s="120">
        <v>109000</v>
      </c>
      <c r="AG224" s="120">
        <v>115604</v>
      </c>
      <c r="AH224" s="120">
        <v>122208</v>
      </c>
      <c r="AI224" s="120">
        <v>128812</v>
      </c>
      <c r="AJ224" s="120">
        <v>135416</v>
      </c>
      <c r="AK224" s="120">
        <v>142020</v>
      </c>
      <c r="AL224" s="120">
        <v>148624</v>
      </c>
      <c r="AM224" s="121">
        <v>155228</v>
      </c>
      <c r="AO224" s="119">
        <v>55700</v>
      </c>
      <c r="AP224" s="120">
        <v>73550</v>
      </c>
      <c r="AQ224" s="120">
        <v>78006</v>
      </c>
      <c r="AR224" s="120">
        <v>82462</v>
      </c>
      <c r="AS224" s="120">
        <v>86918</v>
      </c>
      <c r="AT224" s="120">
        <v>91374</v>
      </c>
      <c r="AU224" s="120">
        <v>95830</v>
      </c>
      <c r="AV224" s="120">
        <v>100286</v>
      </c>
      <c r="AW224" s="121">
        <v>104742</v>
      </c>
      <c r="AX224" s="119">
        <v>89100</v>
      </c>
      <c r="AY224" s="120">
        <v>117650</v>
      </c>
      <c r="AZ224" s="120">
        <v>124778</v>
      </c>
      <c r="BA224" s="120">
        <v>131906</v>
      </c>
      <c r="BB224" s="120">
        <v>139034</v>
      </c>
      <c r="BC224" s="120">
        <v>146162</v>
      </c>
      <c r="BD224" s="120">
        <v>153290</v>
      </c>
      <c r="BE224" s="120">
        <v>160418</v>
      </c>
      <c r="BF224" s="121">
        <v>167546</v>
      </c>
      <c r="BH224" s="119">
        <v>56750</v>
      </c>
      <c r="BI224" s="120">
        <v>74950</v>
      </c>
      <c r="BJ224" s="120">
        <v>79490</v>
      </c>
      <c r="BK224" s="120">
        <v>84030</v>
      </c>
      <c r="BL224" s="120">
        <v>88570</v>
      </c>
      <c r="BM224" s="120">
        <v>93110</v>
      </c>
      <c r="BN224" s="120">
        <v>97650</v>
      </c>
      <c r="BO224" s="120">
        <v>102190</v>
      </c>
      <c r="BP224" s="121">
        <v>106730</v>
      </c>
      <c r="BQ224" s="119">
        <v>90800</v>
      </c>
      <c r="BR224" s="120">
        <v>119900</v>
      </c>
      <c r="BS224" s="120">
        <v>127164</v>
      </c>
      <c r="BT224" s="120">
        <v>134428</v>
      </c>
      <c r="BU224" s="120">
        <v>141692</v>
      </c>
      <c r="BV224" s="120">
        <v>148956</v>
      </c>
      <c r="BW224" s="120">
        <v>156220</v>
      </c>
      <c r="BX224" s="120">
        <v>163484</v>
      </c>
      <c r="BY224" s="121">
        <v>170748</v>
      </c>
    </row>
    <row r="225" spans="1:77" x14ac:dyDescent="0.25">
      <c r="A225" s="85" t="s">
        <v>399</v>
      </c>
      <c r="C225">
        <v>40150</v>
      </c>
      <c r="D225">
        <v>53000</v>
      </c>
      <c r="E225">
        <v>56212</v>
      </c>
      <c r="F225">
        <v>59424</v>
      </c>
      <c r="G225">
        <v>62636</v>
      </c>
      <c r="H225">
        <v>65848</v>
      </c>
      <c r="I225">
        <v>69060</v>
      </c>
      <c r="J225">
        <v>72272</v>
      </c>
      <c r="K225">
        <v>75484</v>
      </c>
      <c r="L225">
        <v>64250</v>
      </c>
      <c r="M225">
        <v>84800</v>
      </c>
      <c r="N225">
        <v>89940</v>
      </c>
      <c r="O225">
        <v>95080</v>
      </c>
      <c r="P225">
        <v>100220</v>
      </c>
      <c r="Q225">
        <v>105360</v>
      </c>
      <c r="R225">
        <v>110500</v>
      </c>
      <c r="S225">
        <v>115640</v>
      </c>
      <c r="T225">
        <v>120780</v>
      </c>
      <c r="V225" s="119">
        <v>40700</v>
      </c>
      <c r="W225" s="120">
        <v>53750</v>
      </c>
      <c r="X225" s="120">
        <v>57006</v>
      </c>
      <c r="Y225" s="120">
        <v>60262</v>
      </c>
      <c r="Z225" s="120">
        <v>63518</v>
      </c>
      <c r="AA225" s="120">
        <v>66774</v>
      </c>
      <c r="AB225" s="120">
        <v>70030</v>
      </c>
      <c r="AC225" s="120">
        <v>73286</v>
      </c>
      <c r="AD225" s="121">
        <v>76542</v>
      </c>
      <c r="AE225" s="119">
        <v>65100</v>
      </c>
      <c r="AF225" s="120">
        <v>85950</v>
      </c>
      <c r="AG225" s="120">
        <v>91158</v>
      </c>
      <c r="AH225" s="120">
        <v>96366</v>
      </c>
      <c r="AI225" s="120">
        <v>101574</v>
      </c>
      <c r="AJ225" s="120">
        <v>106782</v>
      </c>
      <c r="AK225" s="120">
        <v>111990</v>
      </c>
      <c r="AL225" s="120">
        <v>117198</v>
      </c>
      <c r="AM225" s="121">
        <v>122406</v>
      </c>
      <c r="AO225" s="119">
        <v>43300</v>
      </c>
      <c r="AP225" s="120">
        <v>57200</v>
      </c>
      <c r="AQ225" s="120">
        <v>60664</v>
      </c>
      <c r="AR225" s="120">
        <v>64128</v>
      </c>
      <c r="AS225" s="120">
        <v>67592</v>
      </c>
      <c r="AT225" s="120">
        <v>71056</v>
      </c>
      <c r="AU225" s="120">
        <v>74520</v>
      </c>
      <c r="AV225" s="120">
        <v>77984</v>
      </c>
      <c r="AW225" s="121">
        <v>81448</v>
      </c>
      <c r="AX225" s="119">
        <v>69300</v>
      </c>
      <c r="AY225" s="120">
        <v>91500</v>
      </c>
      <c r="AZ225" s="120">
        <v>97044</v>
      </c>
      <c r="BA225" s="120">
        <v>102588</v>
      </c>
      <c r="BB225" s="120">
        <v>108132</v>
      </c>
      <c r="BC225" s="120">
        <v>113676</v>
      </c>
      <c r="BD225" s="120">
        <v>119220</v>
      </c>
      <c r="BE225" s="120">
        <v>124764</v>
      </c>
      <c r="BF225" s="121">
        <v>130308</v>
      </c>
      <c r="BH225" s="119">
        <v>44850</v>
      </c>
      <c r="BI225" s="120">
        <v>59250</v>
      </c>
      <c r="BJ225" s="120">
        <v>62838</v>
      </c>
      <c r="BK225" s="120">
        <v>66426</v>
      </c>
      <c r="BL225" s="120">
        <v>70014</v>
      </c>
      <c r="BM225" s="120">
        <v>73602</v>
      </c>
      <c r="BN225" s="120">
        <v>77190</v>
      </c>
      <c r="BO225" s="120">
        <v>80778</v>
      </c>
      <c r="BP225" s="121">
        <v>84366</v>
      </c>
      <c r="BQ225" s="119">
        <v>71750</v>
      </c>
      <c r="BR225" s="120">
        <v>94750</v>
      </c>
      <c r="BS225" s="120">
        <v>100490</v>
      </c>
      <c r="BT225" s="120">
        <v>106230</v>
      </c>
      <c r="BU225" s="120">
        <v>111970</v>
      </c>
      <c r="BV225" s="120">
        <v>117710</v>
      </c>
      <c r="BW225" s="120">
        <v>123450</v>
      </c>
      <c r="BX225" s="120">
        <v>129190</v>
      </c>
      <c r="BY225" s="121">
        <v>134930</v>
      </c>
    </row>
    <row r="226" spans="1:77" x14ac:dyDescent="0.25">
      <c r="A226" s="85" t="s">
        <v>400</v>
      </c>
      <c r="C226">
        <v>49650</v>
      </c>
      <c r="D226">
        <v>65550</v>
      </c>
      <c r="E226">
        <v>69522</v>
      </c>
      <c r="F226">
        <v>73494</v>
      </c>
      <c r="G226">
        <v>77466</v>
      </c>
      <c r="H226">
        <v>81438</v>
      </c>
      <c r="I226">
        <v>85410</v>
      </c>
      <c r="J226">
        <v>89382</v>
      </c>
      <c r="K226">
        <v>93354</v>
      </c>
      <c r="L226">
        <v>79450</v>
      </c>
      <c r="M226">
        <v>104850</v>
      </c>
      <c r="N226">
        <v>111206</v>
      </c>
      <c r="O226">
        <v>117562</v>
      </c>
      <c r="P226">
        <v>123918</v>
      </c>
      <c r="Q226">
        <v>130274</v>
      </c>
      <c r="R226">
        <v>136630</v>
      </c>
      <c r="S226">
        <v>142986</v>
      </c>
      <c r="T226">
        <v>149342</v>
      </c>
      <c r="V226" s="119">
        <v>52800</v>
      </c>
      <c r="W226" s="120">
        <v>69700</v>
      </c>
      <c r="X226" s="120">
        <v>73924</v>
      </c>
      <c r="Y226" s="120">
        <v>78148</v>
      </c>
      <c r="Z226" s="120">
        <v>82372</v>
      </c>
      <c r="AA226" s="120">
        <v>86596</v>
      </c>
      <c r="AB226" s="120">
        <v>90820</v>
      </c>
      <c r="AC226" s="120">
        <v>95044</v>
      </c>
      <c r="AD226" s="121">
        <v>99268</v>
      </c>
      <c r="AE226" s="119">
        <v>84500</v>
      </c>
      <c r="AF226" s="120">
        <v>111550</v>
      </c>
      <c r="AG226" s="120">
        <v>118310</v>
      </c>
      <c r="AH226" s="120">
        <v>125070</v>
      </c>
      <c r="AI226" s="120">
        <v>131830</v>
      </c>
      <c r="AJ226" s="120">
        <v>138590</v>
      </c>
      <c r="AK226" s="120">
        <v>145350</v>
      </c>
      <c r="AL226" s="120">
        <v>152110</v>
      </c>
      <c r="AM226" s="121">
        <v>158870</v>
      </c>
      <c r="AO226" s="119">
        <v>57350</v>
      </c>
      <c r="AP226" s="120">
        <v>75750</v>
      </c>
      <c r="AQ226" s="120">
        <v>80338</v>
      </c>
      <c r="AR226" s="120">
        <v>84926</v>
      </c>
      <c r="AS226" s="120">
        <v>89514</v>
      </c>
      <c r="AT226" s="120">
        <v>94102</v>
      </c>
      <c r="AU226" s="120">
        <v>98690</v>
      </c>
      <c r="AV226" s="120">
        <v>103278</v>
      </c>
      <c r="AW226" s="121">
        <v>107866</v>
      </c>
      <c r="AX226" s="119">
        <v>91750</v>
      </c>
      <c r="AY226" s="120">
        <v>121150</v>
      </c>
      <c r="AZ226" s="120">
        <v>128490</v>
      </c>
      <c r="BA226" s="120">
        <v>135830</v>
      </c>
      <c r="BB226" s="120">
        <v>143170</v>
      </c>
      <c r="BC226" s="120">
        <v>150510</v>
      </c>
      <c r="BD226" s="120">
        <v>157850</v>
      </c>
      <c r="BE226" s="120">
        <v>165190</v>
      </c>
      <c r="BF226" s="121">
        <v>172530</v>
      </c>
      <c r="BH226" s="119">
        <v>57450</v>
      </c>
      <c r="BI226" s="120">
        <v>75850</v>
      </c>
      <c r="BJ226" s="120">
        <v>80446</v>
      </c>
      <c r="BK226" s="120">
        <v>85042</v>
      </c>
      <c r="BL226" s="120">
        <v>89638</v>
      </c>
      <c r="BM226" s="120">
        <v>94234</v>
      </c>
      <c r="BN226" s="120">
        <v>98830</v>
      </c>
      <c r="BO226" s="120">
        <v>103426</v>
      </c>
      <c r="BP226" s="121">
        <v>108022</v>
      </c>
      <c r="BQ226" s="119">
        <v>91900</v>
      </c>
      <c r="BR226" s="120">
        <v>121350</v>
      </c>
      <c r="BS226" s="120">
        <v>128702</v>
      </c>
      <c r="BT226" s="120">
        <v>136054</v>
      </c>
      <c r="BU226" s="120">
        <v>143406</v>
      </c>
      <c r="BV226" s="120">
        <v>150758</v>
      </c>
      <c r="BW226" s="120">
        <v>158110</v>
      </c>
      <c r="BX226" s="120">
        <v>165462</v>
      </c>
      <c r="BY226" s="121">
        <v>172814</v>
      </c>
    </row>
    <row r="227" spans="1:77" x14ac:dyDescent="0.25">
      <c r="A227" s="85" t="s">
        <v>401</v>
      </c>
      <c r="C227">
        <v>40150</v>
      </c>
      <c r="D227">
        <v>53000</v>
      </c>
      <c r="E227">
        <v>56212</v>
      </c>
      <c r="F227">
        <v>59424</v>
      </c>
      <c r="G227">
        <v>62636</v>
      </c>
      <c r="H227">
        <v>65848</v>
      </c>
      <c r="I227">
        <v>69060</v>
      </c>
      <c r="J227">
        <v>72272</v>
      </c>
      <c r="K227">
        <v>75484</v>
      </c>
      <c r="L227">
        <v>64250</v>
      </c>
      <c r="M227">
        <v>84800</v>
      </c>
      <c r="N227">
        <v>89940</v>
      </c>
      <c r="O227">
        <v>95080</v>
      </c>
      <c r="P227">
        <v>100220</v>
      </c>
      <c r="Q227">
        <v>105360</v>
      </c>
      <c r="R227">
        <v>110500</v>
      </c>
      <c r="S227">
        <v>115640</v>
      </c>
      <c r="T227">
        <v>120780</v>
      </c>
      <c r="V227" s="119">
        <v>43300</v>
      </c>
      <c r="W227" s="120">
        <v>57200</v>
      </c>
      <c r="X227" s="120">
        <v>60664</v>
      </c>
      <c r="Y227" s="120">
        <v>64128</v>
      </c>
      <c r="Z227" s="120">
        <v>67592</v>
      </c>
      <c r="AA227" s="120">
        <v>71056</v>
      </c>
      <c r="AB227" s="120">
        <v>74520</v>
      </c>
      <c r="AC227" s="120">
        <v>77984</v>
      </c>
      <c r="AD227" s="121">
        <v>81448</v>
      </c>
      <c r="AE227" s="119">
        <v>69300</v>
      </c>
      <c r="AF227" s="120">
        <v>91500</v>
      </c>
      <c r="AG227" s="120">
        <v>97044</v>
      </c>
      <c r="AH227" s="120">
        <v>102588</v>
      </c>
      <c r="AI227" s="120">
        <v>108132</v>
      </c>
      <c r="AJ227" s="120">
        <v>113676</v>
      </c>
      <c r="AK227" s="120">
        <v>119220</v>
      </c>
      <c r="AL227" s="120">
        <v>124764</v>
      </c>
      <c r="AM227" s="121">
        <v>130308</v>
      </c>
      <c r="AO227" s="119">
        <v>46150</v>
      </c>
      <c r="AP227" s="120">
        <v>60950</v>
      </c>
      <c r="AQ227" s="120">
        <v>64642</v>
      </c>
      <c r="AR227" s="120">
        <v>68334</v>
      </c>
      <c r="AS227" s="120">
        <v>72026</v>
      </c>
      <c r="AT227" s="120">
        <v>75718</v>
      </c>
      <c r="AU227" s="120">
        <v>79410</v>
      </c>
      <c r="AV227" s="120">
        <v>83102</v>
      </c>
      <c r="AW227" s="121">
        <v>86794</v>
      </c>
      <c r="AX227" s="119">
        <v>73850</v>
      </c>
      <c r="AY227" s="120">
        <v>97500</v>
      </c>
      <c r="AZ227" s="120">
        <v>103408</v>
      </c>
      <c r="BA227" s="120">
        <v>109316</v>
      </c>
      <c r="BB227" s="120">
        <v>115224</v>
      </c>
      <c r="BC227" s="120">
        <v>121132</v>
      </c>
      <c r="BD227" s="120">
        <v>127040</v>
      </c>
      <c r="BE227" s="120">
        <v>132948</v>
      </c>
      <c r="BF227" s="121">
        <v>138856</v>
      </c>
      <c r="BH227" s="119">
        <v>46150</v>
      </c>
      <c r="BI227" s="120">
        <v>60950</v>
      </c>
      <c r="BJ227" s="120">
        <v>64642</v>
      </c>
      <c r="BK227" s="120">
        <v>68334</v>
      </c>
      <c r="BL227" s="120">
        <v>72026</v>
      </c>
      <c r="BM227" s="120">
        <v>75718</v>
      </c>
      <c r="BN227" s="120">
        <v>79410</v>
      </c>
      <c r="BO227" s="120">
        <v>83102</v>
      </c>
      <c r="BP227" s="121">
        <v>86794</v>
      </c>
      <c r="BQ227" s="119">
        <v>73850</v>
      </c>
      <c r="BR227" s="120">
        <v>97500</v>
      </c>
      <c r="BS227" s="120">
        <v>103408</v>
      </c>
      <c r="BT227" s="120">
        <v>109316</v>
      </c>
      <c r="BU227" s="120">
        <v>115224</v>
      </c>
      <c r="BV227" s="120">
        <v>121132</v>
      </c>
      <c r="BW227" s="120">
        <v>127040</v>
      </c>
      <c r="BX227" s="120">
        <v>132948</v>
      </c>
      <c r="BY227" s="121">
        <v>138856</v>
      </c>
    </row>
    <row r="228" spans="1:77" x14ac:dyDescent="0.25">
      <c r="A228" s="85" t="s">
        <v>402</v>
      </c>
      <c r="C228">
        <v>41150</v>
      </c>
      <c r="D228">
        <v>54350</v>
      </c>
      <c r="E228">
        <v>57642</v>
      </c>
      <c r="F228">
        <v>60934</v>
      </c>
      <c r="G228">
        <v>64226</v>
      </c>
      <c r="H228">
        <v>67518</v>
      </c>
      <c r="I228">
        <v>70810</v>
      </c>
      <c r="J228">
        <v>74102</v>
      </c>
      <c r="K228">
        <v>77394</v>
      </c>
      <c r="L228">
        <v>65850</v>
      </c>
      <c r="M228">
        <v>86900</v>
      </c>
      <c r="N228">
        <v>92168</v>
      </c>
      <c r="O228">
        <v>97436</v>
      </c>
      <c r="P228">
        <v>102704</v>
      </c>
      <c r="Q228">
        <v>107972</v>
      </c>
      <c r="R228">
        <v>113240</v>
      </c>
      <c r="S228">
        <v>118508</v>
      </c>
      <c r="T228">
        <v>123776</v>
      </c>
      <c r="V228" s="119">
        <v>45250</v>
      </c>
      <c r="W228" s="120">
        <v>59750</v>
      </c>
      <c r="X228" s="120">
        <v>63370</v>
      </c>
      <c r="Y228" s="120">
        <v>66990</v>
      </c>
      <c r="Z228" s="120">
        <v>70610</v>
      </c>
      <c r="AA228" s="120">
        <v>74230</v>
      </c>
      <c r="AB228" s="120">
        <v>77850</v>
      </c>
      <c r="AC228" s="120">
        <v>81470</v>
      </c>
      <c r="AD228" s="121">
        <v>85090</v>
      </c>
      <c r="AE228" s="119">
        <v>72400</v>
      </c>
      <c r="AF228" s="120">
        <v>95600</v>
      </c>
      <c r="AG228" s="120">
        <v>101392</v>
      </c>
      <c r="AH228" s="120">
        <v>107184</v>
      </c>
      <c r="AI228" s="120">
        <v>112976</v>
      </c>
      <c r="AJ228" s="120">
        <v>118768</v>
      </c>
      <c r="AK228" s="120">
        <v>124560</v>
      </c>
      <c r="AL228" s="120">
        <v>130352</v>
      </c>
      <c r="AM228" s="121">
        <v>136144</v>
      </c>
      <c r="AO228" s="119">
        <v>49400</v>
      </c>
      <c r="AP228" s="120">
        <v>65250</v>
      </c>
      <c r="AQ228" s="120">
        <v>69202</v>
      </c>
      <c r="AR228" s="120">
        <v>73154</v>
      </c>
      <c r="AS228" s="120">
        <v>77106</v>
      </c>
      <c r="AT228" s="120">
        <v>81058</v>
      </c>
      <c r="AU228" s="120">
        <v>85010</v>
      </c>
      <c r="AV228" s="120">
        <v>88962</v>
      </c>
      <c r="AW228" s="121">
        <v>92914</v>
      </c>
      <c r="AX228" s="119">
        <v>79050</v>
      </c>
      <c r="AY228" s="120">
        <v>104350</v>
      </c>
      <c r="AZ228" s="120">
        <v>110674</v>
      </c>
      <c r="BA228" s="120">
        <v>116998</v>
      </c>
      <c r="BB228" s="120">
        <v>123322</v>
      </c>
      <c r="BC228" s="120">
        <v>129646</v>
      </c>
      <c r="BD228" s="120">
        <v>135970</v>
      </c>
      <c r="BE228" s="120">
        <v>142294</v>
      </c>
      <c r="BF228" s="121">
        <v>148618</v>
      </c>
      <c r="BH228" s="119">
        <v>49400</v>
      </c>
      <c r="BI228" s="120">
        <v>65250</v>
      </c>
      <c r="BJ228" s="120">
        <v>69202</v>
      </c>
      <c r="BK228" s="120">
        <v>73154</v>
      </c>
      <c r="BL228" s="120">
        <v>77106</v>
      </c>
      <c r="BM228" s="120">
        <v>81058</v>
      </c>
      <c r="BN228" s="120">
        <v>85010</v>
      </c>
      <c r="BO228" s="120">
        <v>88962</v>
      </c>
      <c r="BP228" s="121">
        <v>92914</v>
      </c>
      <c r="BQ228" s="119">
        <v>79050</v>
      </c>
      <c r="BR228" s="120">
        <v>104350</v>
      </c>
      <c r="BS228" s="120">
        <v>110674</v>
      </c>
      <c r="BT228" s="120">
        <v>116998</v>
      </c>
      <c r="BU228" s="120">
        <v>123322</v>
      </c>
      <c r="BV228" s="120">
        <v>129646</v>
      </c>
      <c r="BW228" s="120">
        <v>135970</v>
      </c>
      <c r="BX228" s="120">
        <v>142294</v>
      </c>
      <c r="BY228" s="121">
        <v>148618</v>
      </c>
    </row>
    <row r="229" spans="1:77" x14ac:dyDescent="0.25">
      <c r="A229" s="85" t="s">
        <v>403</v>
      </c>
      <c r="C229">
        <v>40150</v>
      </c>
      <c r="D229">
        <v>53000</v>
      </c>
      <c r="E229">
        <v>56212</v>
      </c>
      <c r="F229">
        <v>59424</v>
      </c>
      <c r="G229">
        <v>62636</v>
      </c>
      <c r="H229">
        <v>65848</v>
      </c>
      <c r="I229">
        <v>69060</v>
      </c>
      <c r="J229">
        <v>72272</v>
      </c>
      <c r="K229">
        <v>75484</v>
      </c>
      <c r="L229">
        <v>64250</v>
      </c>
      <c r="M229">
        <v>84800</v>
      </c>
      <c r="N229">
        <v>89940</v>
      </c>
      <c r="O229">
        <v>95080</v>
      </c>
      <c r="P229">
        <v>100220</v>
      </c>
      <c r="Q229">
        <v>105360</v>
      </c>
      <c r="R229">
        <v>110500</v>
      </c>
      <c r="S229">
        <v>115640</v>
      </c>
      <c r="T229">
        <v>120780</v>
      </c>
      <c r="V229" s="119">
        <v>41500</v>
      </c>
      <c r="W229" s="120">
        <v>54800</v>
      </c>
      <c r="X229" s="120">
        <v>58120</v>
      </c>
      <c r="Y229" s="120">
        <v>61440</v>
      </c>
      <c r="Z229" s="120">
        <v>64760</v>
      </c>
      <c r="AA229" s="120">
        <v>68080</v>
      </c>
      <c r="AB229" s="120">
        <v>71400</v>
      </c>
      <c r="AC229" s="120">
        <v>74720</v>
      </c>
      <c r="AD229" s="121">
        <v>78040</v>
      </c>
      <c r="AE229" s="119">
        <v>66400</v>
      </c>
      <c r="AF229" s="120">
        <v>87650</v>
      </c>
      <c r="AG229" s="120">
        <v>92962</v>
      </c>
      <c r="AH229" s="120">
        <v>98274</v>
      </c>
      <c r="AI229" s="120">
        <v>103586</v>
      </c>
      <c r="AJ229" s="120">
        <v>108898</v>
      </c>
      <c r="AK229" s="120">
        <v>114210</v>
      </c>
      <c r="AL229" s="120">
        <v>119522</v>
      </c>
      <c r="AM229" s="121">
        <v>124834</v>
      </c>
      <c r="AO229" s="119">
        <v>45300</v>
      </c>
      <c r="AP229" s="120">
        <v>59800</v>
      </c>
      <c r="AQ229" s="120">
        <v>63424</v>
      </c>
      <c r="AR229" s="120">
        <v>67048</v>
      </c>
      <c r="AS229" s="120">
        <v>70672</v>
      </c>
      <c r="AT229" s="120">
        <v>74296</v>
      </c>
      <c r="AU229" s="120">
        <v>77920</v>
      </c>
      <c r="AV229" s="120">
        <v>81544</v>
      </c>
      <c r="AW229" s="121">
        <v>85168</v>
      </c>
      <c r="AX229" s="119">
        <v>72500</v>
      </c>
      <c r="AY229" s="120">
        <v>95700</v>
      </c>
      <c r="AZ229" s="120">
        <v>101500</v>
      </c>
      <c r="BA229" s="120">
        <v>107300</v>
      </c>
      <c r="BB229" s="120">
        <v>113100</v>
      </c>
      <c r="BC229" s="120">
        <v>118900</v>
      </c>
      <c r="BD229" s="120">
        <v>124700</v>
      </c>
      <c r="BE229" s="120">
        <v>130500</v>
      </c>
      <c r="BF229" s="121">
        <v>136300</v>
      </c>
      <c r="BH229" s="119">
        <v>45700</v>
      </c>
      <c r="BI229" s="120">
        <v>60350</v>
      </c>
      <c r="BJ229" s="120">
        <v>64006</v>
      </c>
      <c r="BK229" s="120">
        <v>67662</v>
      </c>
      <c r="BL229" s="120">
        <v>71318</v>
      </c>
      <c r="BM229" s="120">
        <v>74974</v>
      </c>
      <c r="BN229" s="120">
        <v>78630</v>
      </c>
      <c r="BO229" s="120">
        <v>82286</v>
      </c>
      <c r="BP229" s="121">
        <v>85942</v>
      </c>
      <c r="BQ229" s="119">
        <v>73100</v>
      </c>
      <c r="BR229" s="120">
        <v>96500</v>
      </c>
      <c r="BS229" s="120">
        <v>102348</v>
      </c>
      <c r="BT229" s="120">
        <v>108196</v>
      </c>
      <c r="BU229" s="120">
        <v>114044</v>
      </c>
      <c r="BV229" s="120">
        <v>119892</v>
      </c>
      <c r="BW229" s="120">
        <v>125740</v>
      </c>
      <c r="BX229" s="120">
        <v>131588</v>
      </c>
      <c r="BY229" s="121">
        <v>137436</v>
      </c>
    </row>
    <row r="230" spans="1:77" x14ac:dyDescent="0.25">
      <c r="A230" s="85" t="s">
        <v>404</v>
      </c>
      <c r="C230">
        <v>45150</v>
      </c>
      <c r="D230">
        <v>59600</v>
      </c>
      <c r="E230">
        <v>63212</v>
      </c>
      <c r="F230">
        <v>66824</v>
      </c>
      <c r="G230">
        <v>70436</v>
      </c>
      <c r="H230">
        <v>74048</v>
      </c>
      <c r="I230">
        <v>77660</v>
      </c>
      <c r="J230">
        <v>81272</v>
      </c>
      <c r="K230">
        <v>84884</v>
      </c>
      <c r="L230">
        <v>72250</v>
      </c>
      <c r="M230">
        <v>95350</v>
      </c>
      <c r="N230">
        <v>101130</v>
      </c>
      <c r="O230">
        <v>106910</v>
      </c>
      <c r="P230">
        <v>112690</v>
      </c>
      <c r="Q230">
        <v>118470</v>
      </c>
      <c r="R230">
        <v>124250</v>
      </c>
      <c r="S230">
        <v>130030</v>
      </c>
      <c r="T230">
        <v>135810</v>
      </c>
      <c r="V230" s="119">
        <v>46050</v>
      </c>
      <c r="W230" s="120">
        <v>60800</v>
      </c>
      <c r="X230" s="120">
        <v>64484</v>
      </c>
      <c r="Y230" s="120">
        <v>68168</v>
      </c>
      <c r="Z230" s="120">
        <v>71852</v>
      </c>
      <c r="AA230" s="120">
        <v>75536</v>
      </c>
      <c r="AB230" s="120">
        <v>79220</v>
      </c>
      <c r="AC230" s="120">
        <v>82904</v>
      </c>
      <c r="AD230" s="121">
        <v>86588</v>
      </c>
      <c r="AE230" s="119">
        <v>73700</v>
      </c>
      <c r="AF230" s="120">
        <v>97300</v>
      </c>
      <c r="AG230" s="120">
        <v>103196</v>
      </c>
      <c r="AH230" s="120">
        <v>109092</v>
      </c>
      <c r="AI230" s="120">
        <v>114988</v>
      </c>
      <c r="AJ230" s="120">
        <v>120884</v>
      </c>
      <c r="AK230" s="120">
        <v>126780</v>
      </c>
      <c r="AL230" s="120">
        <v>132676</v>
      </c>
      <c r="AM230" s="121">
        <v>138572</v>
      </c>
      <c r="AO230" s="119">
        <v>48800</v>
      </c>
      <c r="AP230" s="120">
        <v>64450</v>
      </c>
      <c r="AQ230" s="120">
        <v>68354</v>
      </c>
      <c r="AR230" s="120">
        <v>72258</v>
      </c>
      <c r="AS230" s="120">
        <v>76162</v>
      </c>
      <c r="AT230" s="120">
        <v>80066</v>
      </c>
      <c r="AU230" s="120">
        <v>83970</v>
      </c>
      <c r="AV230" s="120">
        <v>87874</v>
      </c>
      <c r="AW230" s="121">
        <v>91778</v>
      </c>
      <c r="AX230" s="119">
        <v>78100</v>
      </c>
      <c r="AY230" s="120">
        <v>103100</v>
      </c>
      <c r="AZ230" s="120">
        <v>109348</v>
      </c>
      <c r="BA230" s="120">
        <v>115596</v>
      </c>
      <c r="BB230" s="120">
        <v>121844</v>
      </c>
      <c r="BC230" s="120">
        <v>128092</v>
      </c>
      <c r="BD230" s="120">
        <v>134340</v>
      </c>
      <c r="BE230" s="120">
        <v>140588</v>
      </c>
      <c r="BF230" s="121">
        <v>146836</v>
      </c>
      <c r="BH230" s="119">
        <v>53050</v>
      </c>
      <c r="BI230" s="120">
        <v>70050</v>
      </c>
      <c r="BJ230" s="120">
        <v>74294</v>
      </c>
      <c r="BK230" s="120">
        <v>78538</v>
      </c>
      <c r="BL230" s="120">
        <v>82782</v>
      </c>
      <c r="BM230" s="120">
        <v>87026</v>
      </c>
      <c r="BN230" s="120">
        <v>91270</v>
      </c>
      <c r="BO230" s="120">
        <v>95514</v>
      </c>
      <c r="BP230" s="121">
        <v>99758</v>
      </c>
      <c r="BQ230" s="119">
        <v>84900</v>
      </c>
      <c r="BR230" s="120">
        <v>112100</v>
      </c>
      <c r="BS230" s="120">
        <v>118892</v>
      </c>
      <c r="BT230" s="120">
        <v>125684</v>
      </c>
      <c r="BU230" s="120">
        <v>132476</v>
      </c>
      <c r="BV230" s="120">
        <v>139268</v>
      </c>
      <c r="BW230" s="120">
        <v>146060</v>
      </c>
      <c r="BX230" s="120">
        <v>152852</v>
      </c>
      <c r="BY230" s="121">
        <v>159644</v>
      </c>
    </row>
    <row r="231" spans="1:77" x14ac:dyDescent="0.25">
      <c r="A231" s="85" t="s">
        <v>405</v>
      </c>
      <c r="C231">
        <v>40150</v>
      </c>
      <c r="D231">
        <v>53000</v>
      </c>
      <c r="E231">
        <v>56212</v>
      </c>
      <c r="F231">
        <v>59424</v>
      </c>
      <c r="G231">
        <v>62636</v>
      </c>
      <c r="H231">
        <v>65848</v>
      </c>
      <c r="I231">
        <v>69060</v>
      </c>
      <c r="J231">
        <v>72272</v>
      </c>
      <c r="K231">
        <v>75484</v>
      </c>
      <c r="L231">
        <v>64250</v>
      </c>
      <c r="M231">
        <v>84800</v>
      </c>
      <c r="N231">
        <v>89940</v>
      </c>
      <c r="O231">
        <v>95080</v>
      </c>
      <c r="P231">
        <v>100220</v>
      </c>
      <c r="Q231">
        <v>105360</v>
      </c>
      <c r="R231">
        <v>110500</v>
      </c>
      <c r="S231">
        <v>115640</v>
      </c>
      <c r="T231">
        <v>120780</v>
      </c>
      <c r="V231" s="119">
        <v>40700</v>
      </c>
      <c r="W231" s="120">
        <v>53750</v>
      </c>
      <c r="X231" s="120">
        <v>57006</v>
      </c>
      <c r="Y231" s="120">
        <v>60262</v>
      </c>
      <c r="Z231" s="120">
        <v>63518</v>
      </c>
      <c r="AA231" s="120">
        <v>66774</v>
      </c>
      <c r="AB231" s="120">
        <v>70030</v>
      </c>
      <c r="AC231" s="120">
        <v>73286</v>
      </c>
      <c r="AD231" s="121">
        <v>76542</v>
      </c>
      <c r="AE231" s="119">
        <v>65100</v>
      </c>
      <c r="AF231" s="120">
        <v>85950</v>
      </c>
      <c r="AG231" s="120">
        <v>91158</v>
      </c>
      <c r="AH231" s="120">
        <v>96366</v>
      </c>
      <c r="AI231" s="120">
        <v>101574</v>
      </c>
      <c r="AJ231" s="120">
        <v>106782</v>
      </c>
      <c r="AK231" s="120">
        <v>111990</v>
      </c>
      <c r="AL231" s="120">
        <v>117198</v>
      </c>
      <c r="AM231" s="121">
        <v>122406</v>
      </c>
      <c r="AO231" s="119">
        <v>43300</v>
      </c>
      <c r="AP231" s="120">
        <v>57200</v>
      </c>
      <c r="AQ231" s="120">
        <v>60664</v>
      </c>
      <c r="AR231" s="120">
        <v>64128</v>
      </c>
      <c r="AS231" s="120">
        <v>67592</v>
      </c>
      <c r="AT231" s="120">
        <v>71056</v>
      </c>
      <c r="AU231" s="120">
        <v>74520</v>
      </c>
      <c r="AV231" s="120">
        <v>77984</v>
      </c>
      <c r="AW231" s="121">
        <v>81448</v>
      </c>
      <c r="AX231" s="119">
        <v>69300</v>
      </c>
      <c r="AY231" s="120">
        <v>91500</v>
      </c>
      <c r="AZ231" s="120">
        <v>97044</v>
      </c>
      <c r="BA231" s="120">
        <v>102588</v>
      </c>
      <c r="BB231" s="120">
        <v>108132</v>
      </c>
      <c r="BC231" s="120">
        <v>113676</v>
      </c>
      <c r="BD231" s="120">
        <v>119220</v>
      </c>
      <c r="BE231" s="120">
        <v>124764</v>
      </c>
      <c r="BF231" s="121">
        <v>130308</v>
      </c>
      <c r="BH231" s="119">
        <v>44850</v>
      </c>
      <c r="BI231" s="120">
        <v>59250</v>
      </c>
      <c r="BJ231" s="120">
        <v>62838</v>
      </c>
      <c r="BK231" s="120">
        <v>66426</v>
      </c>
      <c r="BL231" s="120">
        <v>70014</v>
      </c>
      <c r="BM231" s="120">
        <v>73602</v>
      </c>
      <c r="BN231" s="120">
        <v>77190</v>
      </c>
      <c r="BO231" s="120">
        <v>80778</v>
      </c>
      <c r="BP231" s="121">
        <v>84366</v>
      </c>
      <c r="BQ231" s="119">
        <v>71750</v>
      </c>
      <c r="BR231" s="120">
        <v>94750</v>
      </c>
      <c r="BS231" s="120">
        <v>100490</v>
      </c>
      <c r="BT231" s="120">
        <v>106230</v>
      </c>
      <c r="BU231" s="120">
        <v>111970</v>
      </c>
      <c r="BV231" s="120">
        <v>117710</v>
      </c>
      <c r="BW231" s="120">
        <v>123450</v>
      </c>
      <c r="BX231" s="120">
        <v>129190</v>
      </c>
      <c r="BY231" s="121">
        <v>134930</v>
      </c>
    </row>
    <row r="232" spans="1:77" x14ac:dyDescent="0.25">
      <c r="A232" s="85" t="s">
        <v>406</v>
      </c>
      <c r="C232">
        <v>45150</v>
      </c>
      <c r="D232">
        <v>59600</v>
      </c>
      <c r="E232">
        <v>63212</v>
      </c>
      <c r="F232">
        <v>66824</v>
      </c>
      <c r="G232">
        <v>70436</v>
      </c>
      <c r="H232">
        <v>74048</v>
      </c>
      <c r="I232">
        <v>77660</v>
      </c>
      <c r="J232">
        <v>81272</v>
      </c>
      <c r="K232">
        <v>84884</v>
      </c>
      <c r="L232">
        <v>72250</v>
      </c>
      <c r="M232">
        <v>95350</v>
      </c>
      <c r="N232">
        <v>101130</v>
      </c>
      <c r="O232">
        <v>106910</v>
      </c>
      <c r="P232">
        <v>112690</v>
      </c>
      <c r="Q232">
        <v>118470</v>
      </c>
      <c r="R232">
        <v>124250</v>
      </c>
      <c r="S232">
        <v>130030</v>
      </c>
      <c r="T232">
        <v>135810</v>
      </c>
      <c r="V232" s="119">
        <v>46050</v>
      </c>
      <c r="W232" s="120">
        <v>60800</v>
      </c>
      <c r="X232" s="120">
        <v>64484</v>
      </c>
      <c r="Y232" s="120">
        <v>68168</v>
      </c>
      <c r="Z232" s="120">
        <v>71852</v>
      </c>
      <c r="AA232" s="120">
        <v>75536</v>
      </c>
      <c r="AB232" s="120">
        <v>79220</v>
      </c>
      <c r="AC232" s="120">
        <v>82904</v>
      </c>
      <c r="AD232" s="121">
        <v>86588</v>
      </c>
      <c r="AE232" s="119">
        <v>73700</v>
      </c>
      <c r="AF232" s="120">
        <v>97300</v>
      </c>
      <c r="AG232" s="120">
        <v>103196</v>
      </c>
      <c r="AH232" s="120">
        <v>109092</v>
      </c>
      <c r="AI232" s="120">
        <v>114988</v>
      </c>
      <c r="AJ232" s="120">
        <v>120884</v>
      </c>
      <c r="AK232" s="120">
        <v>126780</v>
      </c>
      <c r="AL232" s="120">
        <v>132676</v>
      </c>
      <c r="AM232" s="121">
        <v>138572</v>
      </c>
      <c r="AO232" s="119">
        <v>48800</v>
      </c>
      <c r="AP232" s="120">
        <v>64450</v>
      </c>
      <c r="AQ232" s="120">
        <v>68354</v>
      </c>
      <c r="AR232" s="120">
        <v>72258</v>
      </c>
      <c r="AS232" s="120">
        <v>76162</v>
      </c>
      <c r="AT232" s="120">
        <v>80066</v>
      </c>
      <c r="AU232" s="120">
        <v>83970</v>
      </c>
      <c r="AV232" s="120">
        <v>87874</v>
      </c>
      <c r="AW232" s="121">
        <v>91778</v>
      </c>
      <c r="AX232" s="119">
        <v>78100</v>
      </c>
      <c r="AY232" s="120">
        <v>103100</v>
      </c>
      <c r="AZ232" s="120">
        <v>109348</v>
      </c>
      <c r="BA232" s="120">
        <v>115596</v>
      </c>
      <c r="BB232" s="120">
        <v>121844</v>
      </c>
      <c r="BC232" s="120">
        <v>128092</v>
      </c>
      <c r="BD232" s="120">
        <v>134340</v>
      </c>
      <c r="BE232" s="120">
        <v>140588</v>
      </c>
      <c r="BF232" s="121">
        <v>146836</v>
      </c>
      <c r="BH232" s="119">
        <v>53050</v>
      </c>
      <c r="BI232" s="120">
        <v>70050</v>
      </c>
      <c r="BJ232" s="120">
        <v>74294</v>
      </c>
      <c r="BK232" s="120">
        <v>78538</v>
      </c>
      <c r="BL232" s="120">
        <v>82782</v>
      </c>
      <c r="BM232" s="120">
        <v>87026</v>
      </c>
      <c r="BN232" s="120">
        <v>91270</v>
      </c>
      <c r="BO232" s="120">
        <v>95514</v>
      </c>
      <c r="BP232" s="121">
        <v>99758</v>
      </c>
      <c r="BQ232" s="119">
        <v>84900</v>
      </c>
      <c r="BR232" s="120">
        <v>112100</v>
      </c>
      <c r="BS232" s="120">
        <v>118892</v>
      </c>
      <c r="BT232" s="120">
        <v>125684</v>
      </c>
      <c r="BU232" s="120">
        <v>132476</v>
      </c>
      <c r="BV232" s="120">
        <v>139268</v>
      </c>
      <c r="BW232" s="120">
        <v>146060</v>
      </c>
      <c r="BX232" s="120">
        <v>152852</v>
      </c>
      <c r="BY232" s="121">
        <v>159644</v>
      </c>
    </row>
    <row r="233" spans="1:77" x14ac:dyDescent="0.25">
      <c r="A233" s="85" t="s">
        <v>407</v>
      </c>
      <c r="C233">
        <v>40150</v>
      </c>
      <c r="D233">
        <v>53000</v>
      </c>
      <c r="E233">
        <v>56212</v>
      </c>
      <c r="F233">
        <v>59424</v>
      </c>
      <c r="G233">
        <v>62636</v>
      </c>
      <c r="H233">
        <v>65848</v>
      </c>
      <c r="I233">
        <v>69060</v>
      </c>
      <c r="J233">
        <v>72272</v>
      </c>
      <c r="K233">
        <v>75484</v>
      </c>
      <c r="L233">
        <v>64250</v>
      </c>
      <c r="M233">
        <v>84800</v>
      </c>
      <c r="N233">
        <v>89940</v>
      </c>
      <c r="O233">
        <v>95080</v>
      </c>
      <c r="P233">
        <v>100220</v>
      </c>
      <c r="Q233">
        <v>105360</v>
      </c>
      <c r="R233">
        <v>110500</v>
      </c>
      <c r="S233">
        <v>115640</v>
      </c>
      <c r="T233">
        <v>120780</v>
      </c>
      <c r="V233" s="119">
        <v>41100</v>
      </c>
      <c r="W233" s="120">
        <v>54300</v>
      </c>
      <c r="X233" s="120">
        <v>57588</v>
      </c>
      <c r="Y233" s="120">
        <v>60876</v>
      </c>
      <c r="Z233" s="120">
        <v>64164</v>
      </c>
      <c r="AA233" s="120">
        <v>67452</v>
      </c>
      <c r="AB233" s="120">
        <v>70740</v>
      </c>
      <c r="AC233" s="120">
        <v>74028</v>
      </c>
      <c r="AD233" s="121">
        <v>77316</v>
      </c>
      <c r="AE233" s="119">
        <v>65750</v>
      </c>
      <c r="AF233" s="120">
        <v>86800</v>
      </c>
      <c r="AG233" s="120">
        <v>92060</v>
      </c>
      <c r="AH233" s="120">
        <v>97320</v>
      </c>
      <c r="AI233" s="120">
        <v>102580</v>
      </c>
      <c r="AJ233" s="120">
        <v>107840</v>
      </c>
      <c r="AK233" s="120">
        <v>113100</v>
      </c>
      <c r="AL233" s="120">
        <v>118360</v>
      </c>
      <c r="AM233" s="121">
        <v>123620</v>
      </c>
      <c r="AO233" s="119">
        <v>44850</v>
      </c>
      <c r="AP233" s="120">
        <v>59250</v>
      </c>
      <c r="AQ233" s="120">
        <v>62838</v>
      </c>
      <c r="AR233" s="120">
        <v>66426</v>
      </c>
      <c r="AS233" s="120">
        <v>70014</v>
      </c>
      <c r="AT233" s="120">
        <v>73602</v>
      </c>
      <c r="AU233" s="120">
        <v>77190</v>
      </c>
      <c r="AV233" s="120">
        <v>80778</v>
      </c>
      <c r="AW233" s="121">
        <v>84366</v>
      </c>
      <c r="AX233" s="119">
        <v>71750</v>
      </c>
      <c r="AY233" s="120">
        <v>94750</v>
      </c>
      <c r="AZ233" s="120">
        <v>100490</v>
      </c>
      <c r="BA233" s="120">
        <v>106230</v>
      </c>
      <c r="BB233" s="120">
        <v>111970</v>
      </c>
      <c r="BC233" s="120">
        <v>117710</v>
      </c>
      <c r="BD233" s="120">
        <v>123450</v>
      </c>
      <c r="BE233" s="120">
        <v>129190</v>
      </c>
      <c r="BF233" s="121">
        <v>134930</v>
      </c>
      <c r="BH233" s="119">
        <v>44850</v>
      </c>
      <c r="BI233" s="120">
        <v>59250</v>
      </c>
      <c r="BJ233" s="120">
        <v>62838</v>
      </c>
      <c r="BK233" s="120">
        <v>66426</v>
      </c>
      <c r="BL233" s="120">
        <v>70014</v>
      </c>
      <c r="BM233" s="120">
        <v>73602</v>
      </c>
      <c r="BN233" s="120">
        <v>77190</v>
      </c>
      <c r="BO233" s="120">
        <v>80778</v>
      </c>
      <c r="BP233" s="121">
        <v>84366</v>
      </c>
      <c r="BQ233" s="119">
        <v>71750</v>
      </c>
      <c r="BR233" s="120">
        <v>94750</v>
      </c>
      <c r="BS233" s="120">
        <v>100490</v>
      </c>
      <c r="BT233" s="120">
        <v>106230</v>
      </c>
      <c r="BU233" s="120">
        <v>111970</v>
      </c>
      <c r="BV233" s="120">
        <v>117710</v>
      </c>
      <c r="BW233" s="120">
        <v>123450</v>
      </c>
      <c r="BX233" s="120">
        <v>129190</v>
      </c>
      <c r="BY233" s="121">
        <v>134930</v>
      </c>
    </row>
    <row r="234" spans="1:77" x14ac:dyDescent="0.25">
      <c r="A234" s="85" t="s">
        <v>408</v>
      </c>
      <c r="C234">
        <v>40150</v>
      </c>
      <c r="D234">
        <v>53000</v>
      </c>
      <c r="E234">
        <v>56212</v>
      </c>
      <c r="F234">
        <v>59424</v>
      </c>
      <c r="G234">
        <v>62636</v>
      </c>
      <c r="H234">
        <v>65848</v>
      </c>
      <c r="I234">
        <v>69060</v>
      </c>
      <c r="J234">
        <v>72272</v>
      </c>
      <c r="K234">
        <v>75484</v>
      </c>
      <c r="L234">
        <v>64250</v>
      </c>
      <c r="M234">
        <v>84800</v>
      </c>
      <c r="N234">
        <v>89940</v>
      </c>
      <c r="O234">
        <v>95080</v>
      </c>
      <c r="P234">
        <v>100220</v>
      </c>
      <c r="Q234">
        <v>105360</v>
      </c>
      <c r="R234">
        <v>110500</v>
      </c>
      <c r="S234">
        <v>115640</v>
      </c>
      <c r="T234">
        <v>120780</v>
      </c>
      <c r="V234" s="119">
        <v>40700</v>
      </c>
      <c r="W234" s="120">
        <v>53750</v>
      </c>
      <c r="X234" s="120">
        <v>57006</v>
      </c>
      <c r="Y234" s="120">
        <v>60262</v>
      </c>
      <c r="Z234" s="120">
        <v>63518</v>
      </c>
      <c r="AA234" s="120">
        <v>66774</v>
      </c>
      <c r="AB234" s="120">
        <v>70030</v>
      </c>
      <c r="AC234" s="120">
        <v>73286</v>
      </c>
      <c r="AD234" s="121">
        <v>76542</v>
      </c>
      <c r="AE234" s="119">
        <v>65100</v>
      </c>
      <c r="AF234" s="120">
        <v>85950</v>
      </c>
      <c r="AG234" s="120">
        <v>91158</v>
      </c>
      <c r="AH234" s="120">
        <v>96366</v>
      </c>
      <c r="AI234" s="120">
        <v>101574</v>
      </c>
      <c r="AJ234" s="120">
        <v>106782</v>
      </c>
      <c r="AK234" s="120">
        <v>111990</v>
      </c>
      <c r="AL234" s="120">
        <v>117198</v>
      </c>
      <c r="AM234" s="121">
        <v>122406</v>
      </c>
      <c r="AO234" s="119">
        <v>43300</v>
      </c>
      <c r="AP234" s="120">
        <v>57200</v>
      </c>
      <c r="AQ234" s="120">
        <v>60664</v>
      </c>
      <c r="AR234" s="120">
        <v>64128</v>
      </c>
      <c r="AS234" s="120">
        <v>67592</v>
      </c>
      <c r="AT234" s="120">
        <v>71056</v>
      </c>
      <c r="AU234" s="120">
        <v>74520</v>
      </c>
      <c r="AV234" s="120">
        <v>77984</v>
      </c>
      <c r="AW234" s="121">
        <v>81448</v>
      </c>
      <c r="AX234" s="119">
        <v>69300</v>
      </c>
      <c r="AY234" s="120">
        <v>91500</v>
      </c>
      <c r="AZ234" s="120">
        <v>97044</v>
      </c>
      <c r="BA234" s="120">
        <v>102588</v>
      </c>
      <c r="BB234" s="120">
        <v>108132</v>
      </c>
      <c r="BC234" s="120">
        <v>113676</v>
      </c>
      <c r="BD234" s="120">
        <v>119220</v>
      </c>
      <c r="BE234" s="120">
        <v>124764</v>
      </c>
      <c r="BF234" s="121">
        <v>130308</v>
      </c>
      <c r="BH234" s="119">
        <v>44850</v>
      </c>
      <c r="BI234" s="120">
        <v>59250</v>
      </c>
      <c r="BJ234" s="120">
        <v>62838</v>
      </c>
      <c r="BK234" s="120">
        <v>66426</v>
      </c>
      <c r="BL234" s="120">
        <v>70014</v>
      </c>
      <c r="BM234" s="120">
        <v>73602</v>
      </c>
      <c r="BN234" s="120">
        <v>77190</v>
      </c>
      <c r="BO234" s="120">
        <v>80778</v>
      </c>
      <c r="BP234" s="121">
        <v>84366</v>
      </c>
      <c r="BQ234" s="119">
        <v>71750</v>
      </c>
      <c r="BR234" s="120">
        <v>94750</v>
      </c>
      <c r="BS234" s="120">
        <v>100490</v>
      </c>
      <c r="BT234" s="120">
        <v>106230</v>
      </c>
      <c r="BU234" s="120">
        <v>111970</v>
      </c>
      <c r="BV234" s="120">
        <v>117710</v>
      </c>
      <c r="BW234" s="120">
        <v>123450</v>
      </c>
      <c r="BX234" s="120">
        <v>129190</v>
      </c>
      <c r="BY234" s="121">
        <v>134930</v>
      </c>
    </row>
    <row r="235" spans="1:77" x14ac:dyDescent="0.25">
      <c r="A235" s="85" t="s">
        <v>409</v>
      </c>
      <c r="C235">
        <v>41250</v>
      </c>
      <c r="D235">
        <v>54450</v>
      </c>
      <c r="E235">
        <v>57750</v>
      </c>
      <c r="F235">
        <v>61050</v>
      </c>
      <c r="G235">
        <v>64350</v>
      </c>
      <c r="H235">
        <v>67650</v>
      </c>
      <c r="I235">
        <v>70950</v>
      </c>
      <c r="J235">
        <v>74250</v>
      </c>
      <c r="K235">
        <v>77550</v>
      </c>
      <c r="L235">
        <v>66000</v>
      </c>
      <c r="M235">
        <v>87100</v>
      </c>
      <c r="N235">
        <v>92380</v>
      </c>
      <c r="O235">
        <v>97660</v>
      </c>
      <c r="P235">
        <v>102940</v>
      </c>
      <c r="Q235">
        <v>108220</v>
      </c>
      <c r="R235">
        <v>113500</v>
      </c>
      <c r="S235">
        <v>118780</v>
      </c>
      <c r="T235">
        <v>124060</v>
      </c>
      <c r="V235" s="119">
        <v>42650</v>
      </c>
      <c r="W235" s="120">
        <v>56300</v>
      </c>
      <c r="X235" s="120">
        <v>59712</v>
      </c>
      <c r="Y235" s="120">
        <v>63124</v>
      </c>
      <c r="Z235" s="120">
        <v>66536</v>
      </c>
      <c r="AA235" s="120">
        <v>69948</v>
      </c>
      <c r="AB235" s="120">
        <v>73360</v>
      </c>
      <c r="AC235" s="120">
        <v>76772</v>
      </c>
      <c r="AD235" s="121">
        <v>80184</v>
      </c>
      <c r="AE235" s="119">
        <v>68250</v>
      </c>
      <c r="AF235" s="120">
        <v>90100</v>
      </c>
      <c r="AG235" s="120">
        <v>95560</v>
      </c>
      <c r="AH235" s="120">
        <v>101020</v>
      </c>
      <c r="AI235" s="120">
        <v>106480</v>
      </c>
      <c r="AJ235" s="120">
        <v>111940</v>
      </c>
      <c r="AK235" s="120">
        <v>117400</v>
      </c>
      <c r="AL235" s="120">
        <v>122860</v>
      </c>
      <c r="AM235" s="121">
        <v>128320</v>
      </c>
      <c r="AO235" s="119">
        <v>45250</v>
      </c>
      <c r="AP235" s="120">
        <v>59750</v>
      </c>
      <c r="AQ235" s="120">
        <v>63370</v>
      </c>
      <c r="AR235" s="120">
        <v>66990</v>
      </c>
      <c r="AS235" s="120">
        <v>70610</v>
      </c>
      <c r="AT235" s="120">
        <v>74230</v>
      </c>
      <c r="AU235" s="120">
        <v>77850</v>
      </c>
      <c r="AV235" s="120">
        <v>81470</v>
      </c>
      <c r="AW235" s="121">
        <v>85090</v>
      </c>
      <c r="AX235" s="119">
        <v>72400</v>
      </c>
      <c r="AY235" s="120">
        <v>95600</v>
      </c>
      <c r="AZ235" s="120">
        <v>101392</v>
      </c>
      <c r="BA235" s="120">
        <v>107184</v>
      </c>
      <c r="BB235" s="120">
        <v>112976</v>
      </c>
      <c r="BC235" s="120">
        <v>118768</v>
      </c>
      <c r="BD235" s="120">
        <v>124560</v>
      </c>
      <c r="BE235" s="120">
        <v>130352</v>
      </c>
      <c r="BF235" s="121">
        <v>136144</v>
      </c>
      <c r="BH235" s="119">
        <v>45250</v>
      </c>
      <c r="BI235" s="120">
        <v>59750</v>
      </c>
      <c r="BJ235" s="120">
        <v>63370</v>
      </c>
      <c r="BK235" s="120">
        <v>66990</v>
      </c>
      <c r="BL235" s="120">
        <v>70610</v>
      </c>
      <c r="BM235" s="120">
        <v>74230</v>
      </c>
      <c r="BN235" s="120">
        <v>77850</v>
      </c>
      <c r="BO235" s="120">
        <v>81470</v>
      </c>
      <c r="BP235" s="121">
        <v>85090</v>
      </c>
      <c r="BQ235" s="119">
        <v>72400</v>
      </c>
      <c r="BR235" s="120">
        <v>95600</v>
      </c>
      <c r="BS235" s="120">
        <v>101392</v>
      </c>
      <c r="BT235" s="120">
        <v>107184</v>
      </c>
      <c r="BU235" s="120">
        <v>112976</v>
      </c>
      <c r="BV235" s="120">
        <v>118768</v>
      </c>
      <c r="BW235" s="120">
        <v>124560</v>
      </c>
      <c r="BX235" s="120">
        <v>130352</v>
      </c>
      <c r="BY235" s="121">
        <v>136144</v>
      </c>
    </row>
    <row r="236" spans="1:77" x14ac:dyDescent="0.25">
      <c r="A236" s="85" t="s">
        <v>410</v>
      </c>
      <c r="C236">
        <v>40150</v>
      </c>
      <c r="D236">
        <v>53000</v>
      </c>
      <c r="E236">
        <v>56212</v>
      </c>
      <c r="F236">
        <v>59424</v>
      </c>
      <c r="G236">
        <v>62636</v>
      </c>
      <c r="H236">
        <v>65848</v>
      </c>
      <c r="I236">
        <v>69060</v>
      </c>
      <c r="J236">
        <v>72272</v>
      </c>
      <c r="K236">
        <v>75484</v>
      </c>
      <c r="L236">
        <v>64250</v>
      </c>
      <c r="M236">
        <v>84800</v>
      </c>
      <c r="N236">
        <v>89940</v>
      </c>
      <c r="O236">
        <v>95080</v>
      </c>
      <c r="P236">
        <v>100220</v>
      </c>
      <c r="Q236">
        <v>105360</v>
      </c>
      <c r="R236">
        <v>110500</v>
      </c>
      <c r="S236">
        <v>115640</v>
      </c>
      <c r="T236">
        <v>120780</v>
      </c>
      <c r="V236" s="119">
        <v>41400</v>
      </c>
      <c r="W236" s="120">
        <v>54650</v>
      </c>
      <c r="X236" s="120">
        <v>57962</v>
      </c>
      <c r="Y236" s="120">
        <v>61274</v>
      </c>
      <c r="Z236" s="120">
        <v>64586</v>
      </c>
      <c r="AA236" s="120">
        <v>67898</v>
      </c>
      <c r="AB236" s="120">
        <v>71210</v>
      </c>
      <c r="AC236" s="120">
        <v>74522</v>
      </c>
      <c r="AD236" s="121">
        <v>77834</v>
      </c>
      <c r="AE236" s="119">
        <v>66250</v>
      </c>
      <c r="AF236" s="120">
        <v>87450</v>
      </c>
      <c r="AG236" s="120">
        <v>92750</v>
      </c>
      <c r="AH236" s="120">
        <v>98050</v>
      </c>
      <c r="AI236" s="120">
        <v>103350</v>
      </c>
      <c r="AJ236" s="120">
        <v>108650</v>
      </c>
      <c r="AK236" s="120">
        <v>113950</v>
      </c>
      <c r="AL236" s="120">
        <v>119250</v>
      </c>
      <c r="AM236" s="121">
        <v>124550</v>
      </c>
      <c r="AO236" s="119">
        <v>44650</v>
      </c>
      <c r="AP236" s="120">
        <v>58950</v>
      </c>
      <c r="AQ236" s="120">
        <v>62522</v>
      </c>
      <c r="AR236" s="120">
        <v>66094</v>
      </c>
      <c r="AS236" s="120">
        <v>69666</v>
      </c>
      <c r="AT236" s="120">
        <v>73238</v>
      </c>
      <c r="AU236" s="120">
        <v>76810</v>
      </c>
      <c r="AV236" s="120">
        <v>80382</v>
      </c>
      <c r="AW236" s="121">
        <v>83954</v>
      </c>
      <c r="AX236" s="119">
        <v>71450</v>
      </c>
      <c r="AY236" s="120">
        <v>94350</v>
      </c>
      <c r="AZ236" s="120">
        <v>100066</v>
      </c>
      <c r="BA236" s="120">
        <v>105782</v>
      </c>
      <c r="BB236" s="120">
        <v>111498</v>
      </c>
      <c r="BC236" s="120">
        <v>117214</v>
      </c>
      <c r="BD236" s="120">
        <v>122930</v>
      </c>
      <c r="BE236" s="120">
        <v>128646</v>
      </c>
      <c r="BF236" s="121">
        <v>134362</v>
      </c>
      <c r="BH236" s="119">
        <v>44850</v>
      </c>
      <c r="BI236" s="120">
        <v>59250</v>
      </c>
      <c r="BJ236" s="120">
        <v>62838</v>
      </c>
      <c r="BK236" s="120">
        <v>66426</v>
      </c>
      <c r="BL236" s="120">
        <v>70014</v>
      </c>
      <c r="BM236" s="120">
        <v>73602</v>
      </c>
      <c r="BN236" s="120">
        <v>77190</v>
      </c>
      <c r="BO236" s="120">
        <v>80778</v>
      </c>
      <c r="BP236" s="121">
        <v>84366</v>
      </c>
      <c r="BQ236" s="119">
        <v>71750</v>
      </c>
      <c r="BR236" s="120">
        <v>94750</v>
      </c>
      <c r="BS236" s="120">
        <v>100490</v>
      </c>
      <c r="BT236" s="120">
        <v>106230</v>
      </c>
      <c r="BU236" s="120">
        <v>111970</v>
      </c>
      <c r="BV236" s="120">
        <v>117710</v>
      </c>
      <c r="BW236" s="120">
        <v>123450</v>
      </c>
      <c r="BX236" s="120">
        <v>129190</v>
      </c>
      <c r="BY236" s="121">
        <v>134930</v>
      </c>
    </row>
    <row r="237" spans="1:77" x14ac:dyDescent="0.25">
      <c r="A237" s="85" t="s">
        <v>411</v>
      </c>
      <c r="C237">
        <v>46150</v>
      </c>
      <c r="D237">
        <v>60950</v>
      </c>
      <c r="E237">
        <v>64642</v>
      </c>
      <c r="F237">
        <v>68334</v>
      </c>
      <c r="G237">
        <v>72026</v>
      </c>
      <c r="H237">
        <v>75718</v>
      </c>
      <c r="I237">
        <v>79410</v>
      </c>
      <c r="J237">
        <v>83102</v>
      </c>
      <c r="K237">
        <v>86794</v>
      </c>
      <c r="L237">
        <v>73850</v>
      </c>
      <c r="M237">
        <v>97500</v>
      </c>
      <c r="N237">
        <v>103408</v>
      </c>
      <c r="O237">
        <v>109316</v>
      </c>
      <c r="P237">
        <v>115224</v>
      </c>
      <c r="Q237">
        <v>121132</v>
      </c>
      <c r="R237">
        <v>127040</v>
      </c>
      <c r="S237">
        <v>132948</v>
      </c>
      <c r="T237">
        <v>138856</v>
      </c>
      <c r="V237" s="119">
        <v>49800</v>
      </c>
      <c r="W237" s="120">
        <v>65750</v>
      </c>
      <c r="X237" s="120">
        <v>69734</v>
      </c>
      <c r="Y237" s="120">
        <v>73718</v>
      </c>
      <c r="Z237" s="120">
        <v>77702</v>
      </c>
      <c r="AA237" s="120">
        <v>81686</v>
      </c>
      <c r="AB237" s="120">
        <v>85670</v>
      </c>
      <c r="AC237" s="120">
        <v>89654</v>
      </c>
      <c r="AD237" s="121">
        <v>93638</v>
      </c>
      <c r="AE237" s="119">
        <v>79700</v>
      </c>
      <c r="AF237" s="120">
        <v>105250</v>
      </c>
      <c r="AG237" s="120">
        <v>111626</v>
      </c>
      <c r="AH237" s="120">
        <v>118002</v>
      </c>
      <c r="AI237" s="120">
        <v>124378</v>
      </c>
      <c r="AJ237" s="120">
        <v>130754</v>
      </c>
      <c r="AK237" s="120">
        <v>137130</v>
      </c>
      <c r="AL237" s="120">
        <v>143506</v>
      </c>
      <c r="AM237" s="121">
        <v>149882</v>
      </c>
      <c r="AO237" s="119">
        <v>51050</v>
      </c>
      <c r="AP237" s="120">
        <v>67400</v>
      </c>
      <c r="AQ237" s="120">
        <v>71484</v>
      </c>
      <c r="AR237" s="120">
        <v>75568</v>
      </c>
      <c r="AS237" s="120">
        <v>79652</v>
      </c>
      <c r="AT237" s="120">
        <v>83736</v>
      </c>
      <c r="AU237" s="120">
        <v>87820</v>
      </c>
      <c r="AV237" s="120">
        <v>91904</v>
      </c>
      <c r="AW237" s="121">
        <v>95988</v>
      </c>
      <c r="AX237" s="119">
        <v>81700</v>
      </c>
      <c r="AY237" s="120">
        <v>107850</v>
      </c>
      <c r="AZ237" s="120">
        <v>114386</v>
      </c>
      <c r="BA237" s="120">
        <v>120922</v>
      </c>
      <c r="BB237" s="120">
        <v>127458</v>
      </c>
      <c r="BC237" s="120">
        <v>133994</v>
      </c>
      <c r="BD237" s="120">
        <v>140530</v>
      </c>
      <c r="BE237" s="120">
        <v>147066</v>
      </c>
      <c r="BF237" s="121">
        <v>153602</v>
      </c>
      <c r="BH237" s="119">
        <v>51050</v>
      </c>
      <c r="BI237" s="120">
        <v>67400</v>
      </c>
      <c r="BJ237" s="120">
        <v>71484</v>
      </c>
      <c r="BK237" s="120">
        <v>75568</v>
      </c>
      <c r="BL237" s="120">
        <v>79652</v>
      </c>
      <c r="BM237" s="120">
        <v>83736</v>
      </c>
      <c r="BN237" s="120">
        <v>87820</v>
      </c>
      <c r="BO237" s="120">
        <v>91904</v>
      </c>
      <c r="BP237" s="121">
        <v>95988</v>
      </c>
      <c r="BQ237" s="119">
        <v>81700</v>
      </c>
      <c r="BR237" s="120">
        <v>107850</v>
      </c>
      <c r="BS237" s="120">
        <v>114386</v>
      </c>
      <c r="BT237" s="120">
        <v>120922</v>
      </c>
      <c r="BU237" s="120">
        <v>127458</v>
      </c>
      <c r="BV237" s="120">
        <v>133994</v>
      </c>
      <c r="BW237" s="120">
        <v>140530</v>
      </c>
      <c r="BX237" s="120">
        <v>147066</v>
      </c>
      <c r="BY237" s="121">
        <v>153602</v>
      </c>
    </row>
    <row r="238" spans="1:77" x14ac:dyDescent="0.25">
      <c r="A238" s="85" t="s">
        <v>412</v>
      </c>
      <c r="C238">
        <v>40150</v>
      </c>
      <c r="D238">
        <v>53000</v>
      </c>
      <c r="E238">
        <v>56212</v>
      </c>
      <c r="F238">
        <v>59424</v>
      </c>
      <c r="G238">
        <v>62636</v>
      </c>
      <c r="H238">
        <v>65848</v>
      </c>
      <c r="I238">
        <v>69060</v>
      </c>
      <c r="J238">
        <v>72272</v>
      </c>
      <c r="K238">
        <v>75484</v>
      </c>
      <c r="L238">
        <v>64250</v>
      </c>
      <c r="M238">
        <v>84800</v>
      </c>
      <c r="N238">
        <v>89940</v>
      </c>
      <c r="O238">
        <v>95080</v>
      </c>
      <c r="P238">
        <v>100220</v>
      </c>
      <c r="Q238">
        <v>105360</v>
      </c>
      <c r="R238">
        <v>110500</v>
      </c>
      <c r="S238">
        <v>115640</v>
      </c>
      <c r="T238">
        <v>120780</v>
      </c>
      <c r="V238" s="119">
        <v>40700</v>
      </c>
      <c r="W238" s="120">
        <v>53750</v>
      </c>
      <c r="X238" s="120">
        <v>57006</v>
      </c>
      <c r="Y238" s="120">
        <v>60262</v>
      </c>
      <c r="Z238" s="120">
        <v>63518</v>
      </c>
      <c r="AA238" s="120">
        <v>66774</v>
      </c>
      <c r="AB238" s="120">
        <v>70030</v>
      </c>
      <c r="AC238" s="120">
        <v>73286</v>
      </c>
      <c r="AD238" s="121">
        <v>76542</v>
      </c>
      <c r="AE238" s="119">
        <v>65100</v>
      </c>
      <c r="AF238" s="120">
        <v>85950</v>
      </c>
      <c r="AG238" s="120">
        <v>91158</v>
      </c>
      <c r="AH238" s="120">
        <v>96366</v>
      </c>
      <c r="AI238" s="120">
        <v>101574</v>
      </c>
      <c r="AJ238" s="120">
        <v>106782</v>
      </c>
      <c r="AK238" s="120">
        <v>111990</v>
      </c>
      <c r="AL238" s="120">
        <v>117198</v>
      </c>
      <c r="AM238" s="121">
        <v>122406</v>
      </c>
      <c r="AO238" s="119">
        <v>43300</v>
      </c>
      <c r="AP238" s="120">
        <v>57200</v>
      </c>
      <c r="AQ238" s="120">
        <v>60664</v>
      </c>
      <c r="AR238" s="120">
        <v>64128</v>
      </c>
      <c r="AS238" s="120">
        <v>67592</v>
      </c>
      <c r="AT238" s="120">
        <v>71056</v>
      </c>
      <c r="AU238" s="120">
        <v>74520</v>
      </c>
      <c r="AV238" s="120">
        <v>77984</v>
      </c>
      <c r="AW238" s="121">
        <v>81448</v>
      </c>
      <c r="AX238" s="119">
        <v>69300</v>
      </c>
      <c r="AY238" s="120">
        <v>91500</v>
      </c>
      <c r="AZ238" s="120">
        <v>97044</v>
      </c>
      <c r="BA238" s="120">
        <v>102588</v>
      </c>
      <c r="BB238" s="120">
        <v>108132</v>
      </c>
      <c r="BC238" s="120">
        <v>113676</v>
      </c>
      <c r="BD238" s="120">
        <v>119220</v>
      </c>
      <c r="BE238" s="120">
        <v>124764</v>
      </c>
      <c r="BF238" s="121">
        <v>130308</v>
      </c>
      <c r="BH238" s="119">
        <v>44850</v>
      </c>
      <c r="BI238" s="120">
        <v>59250</v>
      </c>
      <c r="BJ238" s="120">
        <v>62838</v>
      </c>
      <c r="BK238" s="120">
        <v>66426</v>
      </c>
      <c r="BL238" s="120">
        <v>70014</v>
      </c>
      <c r="BM238" s="120">
        <v>73602</v>
      </c>
      <c r="BN238" s="120">
        <v>77190</v>
      </c>
      <c r="BO238" s="120">
        <v>80778</v>
      </c>
      <c r="BP238" s="121">
        <v>84366</v>
      </c>
      <c r="BQ238" s="119">
        <v>71750</v>
      </c>
      <c r="BR238" s="120">
        <v>94750</v>
      </c>
      <c r="BS238" s="120">
        <v>100490</v>
      </c>
      <c r="BT238" s="120">
        <v>106230</v>
      </c>
      <c r="BU238" s="120">
        <v>111970</v>
      </c>
      <c r="BV238" s="120">
        <v>117710</v>
      </c>
      <c r="BW238" s="120">
        <v>123450</v>
      </c>
      <c r="BX238" s="120">
        <v>129190</v>
      </c>
      <c r="BY238" s="121">
        <v>134930</v>
      </c>
    </row>
    <row r="239" spans="1:77" x14ac:dyDescent="0.25">
      <c r="A239" s="85" t="s">
        <v>413</v>
      </c>
      <c r="C239">
        <v>40150</v>
      </c>
      <c r="D239">
        <v>53000</v>
      </c>
      <c r="E239">
        <v>56212</v>
      </c>
      <c r="F239">
        <v>59424</v>
      </c>
      <c r="G239">
        <v>62636</v>
      </c>
      <c r="H239">
        <v>65848</v>
      </c>
      <c r="I239">
        <v>69060</v>
      </c>
      <c r="J239">
        <v>72272</v>
      </c>
      <c r="K239">
        <v>75484</v>
      </c>
      <c r="L239">
        <v>64250</v>
      </c>
      <c r="M239">
        <v>84800</v>
      </c>
      <c r="N239">
        <v>89940</v>
      </c>
      <c r="O239">
        <v>95080</v>
      </c>
      <c r="P239">
        <v>100220</v>
      </c>
      <c r="Q239">
        <v>105360</v>
      </c>
      <c r="R239">
        <v>110500</v>
      </c>
      <c r="S239">
        <v>115640</v>
      </c>
      <c r="T239">
        <v>120780</v>
      </c>
      <c r="V239" s="119">
        <v>40700</v>
      </c>
      <c r="W239" s="120">
        <v>53750</v>
      </c>
      <c r="X239" s="120">
        <v>57006</v>
      </c>
      <c r="Y239" s="120">
        <v>60262</v>
      </c>
      <c r="Z239" s="120">
        <v>63518</v>
      </c>
      <c r="AA239" s="120">
        <v>66774</v>
      </c>
      <c r="AB239" s="120">
        <v>70030</v>
      </c>
      <c r="AC239" s="120">
        <v>73286</v>
      </c>
      <c r="AD239" s="121">
        <v>76542</v>
      </c>
      <c r="AE239" s="119">
        <v>65100</v>
      </c>
      <c r="AF239" s="120">
        <v>85950</v>
      </c>
      <c r="AG239" s="120">
        <v>91158</v>
      </c>
      <c r="AH239" s="120">
        <v>96366</v>
      </c>
      <c r="AI239" s="120">
        <v>101574</v>
      </c>
      <c r="AJ239" s="120">
        <v>106782</v>
      </c>
      <c r="AK239" s="120">
        <v>111990</v>
      </c>
      <c r="AL239" s="120">
        <v>117198</v>
      </c>
      <c r="AM239" s="121">
        <v>122406</v>
      </c>
      <c r="AO239" s="119">
        <v>43300</v>
      </c>
      <c r="AP239" s="120">
        <v>57200</v>
      </c>
      <c r="AQ239" s="120">
        <v>60664</v>
      </c>
      <c r="AR239" s="120">
        <v>64128</v>
      </c>
      <c r="AS239" s="120">
        <v>67592</v>
      </c>
      <c r="AT239" s="120">
        <v>71056</v>
      </c>
      <c r="AU239" s="120">
        <v>74520</v>
      </c>
      <c r="AV239" s="120">
        <v>77984</v>
      </c>
      <c r="AW239" s="121">
        <v>81448</v>
      </c>
      <c r="AX239" s="119">
        <v>69300</v>
      </c>
      <c r="AY239" s="120">
        <v>91500</v>
      </c>
      <c r="AZ239" s="120">
        <v>97044</v>
      </c>
      <c r="BA239" s="120">
        <v>102588</v>
      </c>
      <c r="BB239" s="120">
        <v>108132</v>
      </c>
      <c r="BC239" s="120">
        <v>113676</v>
      </c>
      <c r="BD239" s="120">
        <v>119220</v>
      </c>
      <c r="BE239" s="120">
        <v>124764</v>
      </c>
      <c r="BF239" s="121">
        <v>130308</v>
      </c>
      <c r="BH239" s="119">
        <v>44850</v>
      </c>
      <c r="BI239" s="120">
        <v>59250</v>
      </c>
      <c r="BJ239" s="120">
        <v>62838</v>
      </c>
      <c r="BK239" s="120">
        <v>66426</v>
      </c>
      <c r="BL239" s="120">
        <v>70014</v>
      </c>
      <c r="BM239" s="120">
        <v>73602</v>
      </c>
      <c r="BN239" s="120">
        <v>77190</v>
      </c>
      <c r="BO239" s="120">
        <v>80778</v>
      </c>
      <c r="BP239" s="121">
        <v>84366</v>
      </c>
      <c r="BQ239" s="119">
        <v>71750</v>
      </c>
      <c r="BR239" s="120">
        <v>94750</v>
      </c>
      <c r="BS239" s="120">
        <v>100490</v>
      </c>
      <c r="BT239" s="120">
        <v>106230</v>
      </c>
      <c r="BU239" s="120">
        <v>111970</v>
      </c>
      <c r="BV239" s="120">
        <v>117710</v>
      </c>
      <c r="BW239" s="120">
        <v>123450</v>
      </c>
      <c r="BX239" s="120">
        <v>129190</v>
      </c>
      <c r="BY239" s="121">
        <v>134930</v>
      </c>
    </row>
    <row r="240" spans="1:77" x14ac:dyDescent="0.25">
      <c r="A240" s="85" t="s">
        <v>414</v>
      </c>
      <c r="C240">
        <v>40300</v>
      </c>
      <c r="D240">
        <v>53200</v>
      </c>
      <c r="E240">
        <v>56424</v>
      </c>
      <c r="F240">
        <v>59648</v>
      </c>
      <c r="G240">
        <v>62872</v>
      </c>
      <c r="H240">
        <v>66096</v>
      </c>
      <c r="I240">
        <v>69320</v>
      </c>
      <c r="J240">
        <v>72544</v>
      </c>
      <c r="K240">
        <v>75768</v>
      </c>
      <c r="L240">
        <v>64500</v>
      </c>
      <c r="M240">
        <v>85150</v>
      </c>
      <c r="N240">
        <v>90310</v>
      </c>
      <c r="O240">
        <v>95470</v>
      </c>
      <c r="P240">
        <v>100630</v>
      </c>
      <c r="Q240">
        <v>105790</v>
      </c>
      <c r="R240">
        <v>110950</v>
      </c>
      <c r="S240">
        <v>116110</v>
      </c>
      <c r="T240">
        <v>121270</v>
      </c>
      <c r="V240" s="119">
        <v>42750</v>
      </c>
      <c r="W240" s="120">
        <v>56450</v>
      </c>
      <c r="X240" s="120">
        <v>59870</v>
      </c>
      <c r="Y240" s="120">
        <v>63290</v>
      </c>
      <c r="Z240" s="120">
        <v>66710</v>
      </c>
      <c r="AA240" s="120">
        <v>70130</v>
      </c>
      <c r="AB240" s="120">
        <v>73550</v>
      </c>
      <c r="AC240" s="120">
        <v>76970</v>
      </c>
      <c r="AD240" s="121">
        <v>80390</v>
      </c>
      <c r="AE240" s="119">
        <v>68400</v>
      </c>
      <c r="AF240" s="120">
        <v>90300</v>
      </c>
      <c r="AG240" s="120">
        <v>95772</v>
      </c>
      <c r="AH240" s="120">
        <v>101244</v>
      </c>
      <c r="AI240" s="120">
        <v>106716</v>
      </c>
      <c r="AJ240" s="120">
        <v>112188</v>
      </c>
      <c r="AK240" s="120">
        <v>117660</v>
      </c>
      <c r="AL240" s="120">
        <v>123132</v>
      </c>
      <c r="AM240" s="121">
        <v>128604</v>
      </c>
      <c r="AO240" s="119">
        <v>46100</v>
      </c>
      <c r="AP240" s="120">
        <v>60900</v>
      </c>
      <c r="AQ240" s="120">
        <v>64588</v>
      </c>
      <c r="AR240" s="120">
        <v>68276</v>
      </c>
      <c r="AS240" s="120">
        <v>71964</v>
      </c>
      <c r="AT240" s="120">
        <v>75652</v>
      </c>
      <c r="AU240" s="120">
        <v>79340</v>
      </c>
      <c r="AV240" s="120">
        <v>83028</v>
      </c>
      <c r="AW240" s="121">
        <v>86716</v>
      </c>
      <c r="AX240" s="119">
        <v>73750</v>
      </c>
      <c r="AY240" s="120">
        <v>97350</v>
      </c>
      <c r="AZ240" s="120">
        <v>103250</v>
      </c>
      <c r="BA240" s="120">
        <v>109150</v>
      </c>
      <c r="BB240" s="120">
        <v>115050</v>
      </c>
      <c r="BC240" s="120">
        <v>120950</v>
      </c>
      <c r="BD240" s="120">
        <v>126850</v>
      </c>
      <c r="BE240" s="120">
        <v>132750</v>
      </c>
      <c r="BF240" s="121">
        <v>138650</v>
      </c>
      <c r="BH240" s="119">
        <v>46100</v>
      </c>
      <c r="BI240" s="120">
        <v>60900</v>
      </c>
      <c r="BJ240" s="120">
        <v>64588</v>
      </c>
      <c r="BK240" s="120">
        <v>68276</v>
      </c>
      <c r="BL240" s="120">
        <v>71964</v>
      </c>
      <c r="BM240" s="120">
        <v>75652</v>
      </c>
      <c r="BN240" s="120">
        <v>79340</v>
      </c>
      <c r="BO240" s="120">
        <v>83028</v>
      </c>
      <c r="BP240" s="121">
        <v>86716</v>
      </c>
      <c r="BQ240" s="119">
        <v>73750</v>
      </c>
      <c r="BR240" s="120">
        <v>97350</v>
      </c>
      <c r="BS240" s="120">
        <v>103250</v>
      </c>
      <c r="BT240" s="120">
        <v>109150</v>
      </c>
      <c r="BU240" s="120">
        <v>115050</v>
      </c>
      <c r="BV240" s="120">
        <v>120950</v>
      </c>
      <c r="BW240" s="120">
        <v>126850</v>
      </c>
      <c r="BX240" s="120">
        <v>132750</v>
      </c>
      <c r="BY240" s="121">
        <v>138650</v>
      </c>
    </row>
    <row r="241" spans="1:77" x14ac:dyDescent="0.25">
      <c r="A241" s="85" t="s">
        <v>415</v>
      </c>
      <c r="C241">
        <v>55150</v>
      </c>
      <c r="D241">
        <v>72800</v>
      </c>
      <c r="E241">
        <v>77212</v>
      </c>
      <c r="F241">
        <v>81624</v>
      </c>
      <c r="G241">
        <v>86036</v>
      </c>
      <c r="H241">
        <v>90448</v>
      </c>
      <c r="I241">
        <v>94860</v>
      </c>
      <c r="J241">
        <v>99272</v>
      </c>
      <c r="K241">
        <v>103684</v>
      </c>
      <c r="L241">
        <v>88250</v>
      </c>
      <c r="M241">
        <v>116500</v>
      </c>
      <c r="N241">
        <v>123560</v>
      </c>
      <c r="O241">
        <v>130620</v>
      </c>
      <c r="P241">
        <v>137680</v>
      </c>
      <c r="Q241">
        <v>144740</v>
      </c>
      <c r="R241">
        <v>151800</v>
      </c>
      <c r="S241">
        <v>158860</v>
      </c>
      <c r="T241">
        <v>165920</v>
      </c>
      <c r="V241" s="119">
        <v>56050</v>
      </c>
      <c r="W241" s="120">
        <v>74000</v>
      </c>
      <c r="X241" s="120">
        <v>78484</v>
      </c>
      <c r="Y241" s="120">
        <v>82968</v>
      </c>
      <c r="Z241" s="120">
        <v>87452</v>
      </c>
      <c r="AA241" s="120">
        <v>91936</v>
      </c>
      <c r="AB241" s="120">
        <v>96420</v>
      </c>
      <c r="AC241" s="120">
        <v>100904</v>
      </c>
      <c r="AD241" s="121">
        <v>105388</v>
      </c>
      <c r="AE241" s="119">
        <v>89700</v>
      </c>
      <c r="AF241" s="120">
        <v>118450</v>
      </c>
      <c r="AG241" s="120">
        <v>125626</v>
      </c>
      <c r="AH241" s="120">
        <v>132802</v>
      </c>
      <c r="AI241" s="120">
        <v>139978</v>
      </c>
      <c r="AJ241" s="120">
        <v>147154</v>
      </c>
      <c r="AK241" s="120">
        <v>154330</v>
      </c>
      <c r="AL241" s="120">
        <v>161506</v>
      </c>
      <c r="AM241" s="121">
        <v>168682</v>
      </c>
      <c r="AO241" s="119">
        <v>59950</v>
      </c>
      <c r="AP241" s="120">
        <v>79150</v>
      </c>
      <c r="AQ241" s="120">
        <v>83946</v>
      </c>
      <c r="AR241" s="120">
        <v>88742</v>
      </c>
      <c r="AS241" s="120">
        <v>93538</v>
      </c>
      <c r="AT241" s="120">
        <v>98334</v>
      </c>
      <c r="AU241" s="120">
        <v>103130</v>
      </c>
      <c r="AV241" s="120">
        <v>107926</v>
      </c>
      <c r="AW241" s="121">
        <v>112722</v>
      </c>
      <c r="AX241" s="119">
        <v>95900</v>
      </c>
      <c r="AY241" s="120">
        <v>126600</v>
      </c>
      <c r="AZ241" s="120">
        <v>134272</v>
      </c>
      <c r="BA241" s="120">
        <v>141944</v>
      </c>
      <c r="BB241" s="120">
        <v>149616</v>
      </c>
      <c r="BC241" s="120">
        <v>157288</v>
      </c>
      <c r="BD241" s="120">
        <v>164960</v>
      </c>
      <c r="BE241" s="120">
        <v>172632</v>
      </c>
      <c r="BF241" s="121">
        <v>180304</v>
      </c>
      <c r="BH241" s="119">
        <v>60750</v>
      </c>
      <c r="BI241" s="120">
        <v>80200</v>
      </c>
      <c r="BJ241" s="120">
        <v>85060</v>
      </c>
      <c r="BK241" s="120">
        <v>89920</v>
      </c>
      <c r="BL241" s="120">
        <v>94780</v>
      </c>
      <c r="BM241" s="120">
        <v>99640</v>
      </c>
      <c r="BN241" s="120">
        <v>104500</v>
      </c>
      <c r="BO241" s="120">
        <v>109360</v>
      </c>
      <c r="BP241" s="121">
        <v>114220</v>
      </c>
      <c r="BQ241" s="119">
        <v>97200</v>
      </c>
      <c r="BR241" s="120">
        <v>128350</v>
      </c>
      <c r="BS241" s="120">
        <v>136126</v>
      </c>
      <c r="BT241" s="120">
        <v>143902</v>
      </c>
      <c r="BU241" s="120">
        <v>151678</v>
      </c>
      <c r="BV241" s="120">
        <v>159454</v>
      </c>
      <c r="BW241" s="120">
        <v>167230</v>
      </c>
      <c r="BX241" s="120">
        <v>175006</v>
      </c>
      <c r="BY241" s="121">
        <v>182782</v>
      </c>
    </row>
    <row r="242" spans="1:77" x14ac:dyDescent="0.25">
      <c r="A242" s="85" t="s">
        <v>416</v>
      </c>
      <c r="C242">
        <v>41050</v>
      </c>
      <c r="D242">
        <v>54200</v>
      </c>
      <c r="E242">
        <v>57484</v>
      </c>
      <c r="F242">
        <v>60768</v>
      </c>
      <c r="G242">
        <v>64052</v>
      </c>
      <c r="H242">
        <v>67336</v>
      </c>
      <c r="I242">
        <v>70620</v>
      </c>
      <c r="J242">
        <v>73904</v>
      </c>
      <c r="K242">
        <v>77188</v>
      </c>
      <c r="L242">
        <v>65700</v>
      </c>
      <c r="M242">
        <v>86700</v>
      </c>
      <c r="N242">
        <v>91956</v>
      </c>
      <c r="O242">
        <v>97212</v>
      </c>
      <c r="P242">
        <v>102468</v>
      </c>
      <c r="Q242">
        <v>107724</v>
      </c>
      <c r="R242">
        <v>112980</v>
      </c>
      <c r="S242">
        <v>118236</v>
      </c>
      <c r="T242">
        <v>123492</v>
      </c>
      <c r="V242" s="119">
        <v>45150</v>
      </c>
      <c r="W242" s="120">
        <v>59600</v>
      </c>
      <c r="X242" s="120">
        <v>63212</v>
      </c>
      <c r="Y242" s="120">
        <v>66824</v>
      </c>
      <c r="Z242" s="120">
        <v>70436</v>
      </c>
      <c r="AA242" s="120">
        <v>74048</v>
      </c>
      <c r="AB242" s="120">
        <v>77660</v>
      </c>
      <c r="AC242" s="120">
        <v>81272</v>
      </c>
      <c r="AD242" s="121">
        <v>84884</v>
      </c>
      <c r="AE242" s="119">
        <v>72250</v>
      </c>
      <c r="AF242" s="120">
        <v>95400</v>
      </c>
      <c r="AG242" s="120">
        <v>101180</v>
      </c>
      <c r="AH242" s="120">
        <v>106960</v>
      </c>
      <c r="AI242" s="120">
        <v>112740</v>
      </c>
      <c r="AJ242" s="120">
        <v>118520</v>
      </c>
      <c r="AK242" s="120">
        <v>124300</v>
      </c>
      <c r="AL242" s="120">
        <v>130080</v>
      </c>
      <c r="AM242" s="121">
        <v>135860</v>
      </c>
      <c r="AO242" s="119">
        <v>45150</v>
      </c>
      <c r="AP242" s="120">
        <v>59600</v>
      </c>
      <c r="AQ242" s="120">
        <v>63212</v>
      </c>
      <c r="AR242" s="120">
        <v>66824</v>
      </c>
      <c r="AS242" s="120">
        <v>70436</v>
      </c>
      <c r="AT242" s="120">
        <v>74048</v>
      </c>
      <c r="AU242" s="120">
        <v>77660</v>
      </c>
      <c r="AV242" s="120">
        <v>81272</v>
      </c>
      <c r="AW242" s="121">
        <v>84884</v>
      </c>
      <c r="AX242" s="119">
        <v>72250</v>
      </c>
      <c r="AY242" s="120">
        <v>95400</v>
      </c>
      <c r="AZ242" s="120">
        <v>101180</v>
      </c>
      <c r="BA242" s="120">
        <v>106960</v>
      </c>
      <c r="BB242" s="120">
        <v>112740</v>
      </c>
      <c r="BC242" s="120">
        <v>118520</v>
      </c>
      <c r="BD242" s="120">
        <v>124300</v>
      </c>
      <c r="BE242" s="120">
        <v>130080</v>
      </c>
      <c r="BF242" s="121">
        <v>135860</v>
      </c>
      <c r="BH242" s="119">
        <v>47500</v>
      </c>
      <c r="BI242" s="120">
        <v>62700</v>
      </c>
      <c r="BJ242" s="120">
        <v>66500</v>
      </c>
      <c r="BK242" s="120">
        <v>70300</v>
      </c>
      <c r="BL242" s="120">
        <v>74100</v>
      </c>
      <c r="BM242" s="120">
        <v>77900</v>
      </c>
      <c r="BN242" s="120">
        <v>81700</v>
      </c>
      <c r="BO242" s="120">
        <v>85500</v>
      </c>
      <c r="BP242" s="121">
        <v>89300</v>
      </c>
      <c r="BQ242" s="119">
        <v>76000</v>
      </c>
      <c r="BR242" s="120">
        <v>100350</v>
      </c>
      <c r="BS242" s="120">
        <v>106430</v>
      </c>
      <c r="BT242" s="120">
        <v>112510</v>
      </c>
      <c r="BU242" s="120">
        <v>118590</v>
      </c>
      <c r="BV242" s="120">
        <v>124670</v>
      </c>
      <c r="BW242" s="120">
        <v>130750</v>
      </c>
      <c r="BX242" s="120">
        <v>136830</v>
      </c>
      <c r="BY242" s="121">
        <v>142910</v>
      </c>
    </row>
    <row r="243" spans="1:77" x14ac:dyDescent="0.25">
      <c r="A243" s="85" t="s">
        <v>417</v>
      </c>
      <c r="C243">
        <v>41200</v>
      </c>
      <c r="D243">
        <v>54400</v>
      </c>
      <c r="E243">
        <v>57696</v>
      </c>
      <c r="F243">
        <v>60992</v>
      </c>
      <c r="G243">
        <v>64288</v>
      </c>
      <c r="H243">
        <v>67584</v>
      </c>
      <c r="I243">
        <v>70880</v>
      </c>
      <c r="J243">
        <v>74176</v>
      </c>
      <c r="K243">
        <v>77472</v>
      </c>
      <c r="L243">
        <v>65900</v>
      </c>
      <c r="M243">
        <v>87000</v>
      </c>
      <c r="N243">
        <v>92272</v>
      </c>
      <c r="O243">
        <v>97544</v>
      </c>
      <c r="P243">
        <v>102816</v>
      </c>
      <c r="Q243">
        <v>108088</v>
      </c>
      <c r="R243">
        <v>113360</v>
      </c>
      <c r="S243">
        <v>118632</v>
      </c>
      <c r="T243">
        <v>123904</v>
      </c>
      <c r="V243" s="119">
        <v>44500</v>
      </c>
      <c r="W243" s="120">
        <v>58750</v>
      </c>
      <c r="X243" s="120">
        <v>62310</v>
      </c>
      <c r="Y243" s="120">
        <v>65870</v>
      </c>
      <c r="Z243" s="120">
        <v>69430</v>
      </c>
      <c r="AA243" s="120">
        <v>72990</v>
      </c>
      <c r="AB243" s="120">
        <v>76550</v>
      </c>
      <c r="AC243" s="120">
        <v>80110</v>
      </c>
      <c r="AD243" s="121">
        <v>83670</v>
      </c>
      <c r="AE243" s="119">
        <v>71200</v>
      </c>
      <c r="AF243" s="120">
        <v>94000</v>
      </c>
      <c r="AG243" s="120">
        <v>99696</v>
      </c>
      <c r="AH243" s="120">
        <v>105392</v>
      </c>
      <c r="AI243" s="120">
        <v>111088</v>
      </c>
      <c r="AJ243" s="120">
        <v>116784</v>
      </c>
      <c r="AK243" s="120">
        <v>122480</v>
      </c>
      <c r="AL243" s="120">
        <v>128176</v>
      </c>
      <c r="AM243" s="121">
        <v>133872</v>
      </c>
      <c r="AO243" s="119">
        <v>44500</v>
      </c>
      <c r="AP243" s="120">
        <v>58750</v>
      </c>
      <c r="AQ243" s="120">
        <v>62310</v>
      </c>
      <c r="AR243" s="120">
        <v>65870</v>
      </c>
      <c r="AS243" s="120">
        <v>69430</v>
      </c>
      <c r="AT243" s="120">
        <v>72990</v>
      </c>
      <c r="AU243" s="120">
        <v>76550</v>
      </c>
      <c r="AV243" s="120">
        <v>80110</v>
      </c>
      <c r="AW243" s="121">
        <v>83670</v>
      </c>
      <c r="AX243" s="119">
        <v>71200</v>
      </c>
      <c r="AY243" s="120">
        <v>94000</v>
      </c>
      <c r="AZ243" s="120">
        <v>99696</v>
      </c>
      <c r="BA243" s="120">
        <v>105392</v>
      </c>
      <c r="BB243" s="120">
        <v>111088</v>
      </c>
      <c r="BC243" s="120">
        <v>116784</v>
      </c>
      <c r="BD243" s="120">
        <v>122480</v>
      </c>
      <c r="BE243" s="120">
        <v>128176</v>
      </c>
      <c r="BF243" s="121">
        <v>133872</v>
      </c>
      <c r="BH243" s="119">
        <v>44850</v>
      </c>
      <c r="BI243" s="120">
        <v>59250</v>
      </c>
      <c r="BJ243" s="120">
        <v>62838</v>
      </c>
      <c r="BK243" s="120">
        <v>66426</v>
      </c>
      <c r="BL243" s="120">
        <v>70014</v>
      </c>
      <c r="BM243" s="120">
        <v>73602</v>
      </c>
      <c r="BN243" s="120">
        <v>77190</v>
      </c>
      <c r="BO243" s="120">
        <v>80778</v>
      </c>
      <c r="BP243" s="121">
        <v>84366</v>
      </c>
      <c r="BQ243" s="119">
        <v>71750</v>
      </c>
      <c r="BR243" s="120">
        <v>94750</v>
      </c>
      <c r="BS243" s="120">
        <v>100490</v>
      </c>
      <c r="BT243" s="120">
        <v>106230</v>
      </c>
      <c r="BU243" s="120">
        <v>111970</v>
      </c>
      <c r="BV243" s="120">
        <v>117710</v>
      </c>
      <c r="BW243" s="120">
        <v>123450</v>
      </c>
      <c r="BX243" s="120">
        <v>129190</v>
      </c>
      <c r="BY243" s="121">
        <v>134930</v>
      </c>
    </row>
    <row r="244" spans="1:77" x14ac:dyDescent="0.25">
      <c r="A244" s="85" t="s">
        <v>418</v>
      </c>
      <c r="C244">
        <v>45150</v>
      </c>
      <c r="D244">
        <v>59600</v>
      </c>
      <c r="E244">
        <v>63212</v>
      </c>
      <c r="F244">
        <v>66824</v>
      </c>
      <c r="G244">
        <v>70436</v>
      </c>
      <c r="H244">
        <v>74048</v>
      </c>
      <c r="I244">
        <v>77660</v>
      </c>
      <c r="J244">
        <v>81272</v>
      </c>
      <c r="K244">
        <v>84884</v>
      </c>
      <c r="L244">
        <v>72250</v>
      </c>
      <c r="M244">
        <v>95350</v>
      </c>
      <c r="N244">
        <v>101130</v>
      </c>
      <c r="O244">
        <v>106910</v>
      </c>
      <c r="P244">
        <v>112690</v>
      </c>
      <c r="Q244">
        <v>118470</v>
      </c>
      <c r="R244">
        <v>124250</v>
      </c>
      <c r="S244">
        <v>130030</v>
      </c>
      <c r="T244">
        <v>135810</v>
      </c>
      <c r="V244" s="119">
        <v>46050</v>
      </c>
      <c r="W244" s="120">
        <v>60800</v>
      </c>
      <c r="X244" s="120">
        <v>64484</v>
      </c>
      <c r="Y244" s="120">
        <v>68168</v>
      </c>
      <c r="Z244" s="120">
        <v>71852</v>
      </c>
      <c r="AA244" s="120">
        <v>75536</v>
      </c>
      <c r="AB244" s="120">
        <v>79220</v>
      </c>
      <c r="AC244" s="120">
        <v>82904</v>
      </c>
      <c r="AD244" s="121">
        <v>86588</v>
      </c>
      <c r="AE244" s="119">
        <v>73700</v>
      </c>
      <c r="AF244" s="120">
        <v>97300</v>
      </c>
      <c r="AG244" s="120">
        <v>103196</v>
      </c>
      <c r="AH244" s="120">
        <v>109092</v>
      </c>
      <c r="AI244" s="120">
        <v>114988</v>
      </c>
      <c r="AJ244" s="120">
        <v>120884</v>
      </c>
      <c r="AK244" s="120">
        <v>126780</v>
      </c>
      <c r="AL244" s="120">
        <v>132676</v>
      </c>
      <c r="AM244" s="121">
        <v>138572</v>
      </c>
      <c r="AO244" s="119">
        <v>48800</v>
      </c>
      <c r="AP244" s="120">
        <v>64450</v>
      </c>
      <c r="AQ244" s="120">
        <v>68354</v>
      </c>
      <c r="AR244" s="120">
        <v>72258</v>
      </c>
      <c r="AS244" s="120">
        <v>76162</v>
      </c>
      <c r="AT244" s="120">
        <v>80066</v>
      </c>
      <c r="AU244" s="120">
        <v>83970</v>
      </c>
      <c r="AV244" s="120">
        <v>87874</v>
      </c>
      <c r="AW244" s="121">
        <v>91778</v>
      </c>
      <c r="AX244" s="119">
        <v>78100</v>
      </c>
      <c r="AY244" s="120">
        <v>103100</v>
      </c>
      <c r="AZ244" s="120">
        <v>109348</v>
      </c>
      <c r="BA244" s="120">
        <v>115596</v>
      </c>
      <c r="BB244" s="120">
        <v>121844</v>
      </c>
      <c r="BC244" s="120">
        <v>128092</v>
      </c>
      <c r="BD244" s="120">
        <v>134340</v>
      </c>
      <c r="BE244" s="120">
        <v>140588</v>
      </c>
      <c r="BF244" s="121">
        <v>146836</v>
      </c>
      <c r="BH244" s="119">
        <v>53050</v>
      </c>
      <c r="BI244" s="120">
        <v>70050</v>
      </c>
      <c r="BJ244" s="120">
        <v>74294</v>
      </c>
      <c r="BK244" s="120">
        <v>78538</v>
      </c>
      <c r="BL244" s="120">
        <v>82782</v>
      </c>
      <c r="BM244" s="120">
        <v>87026</v>
      </c>
      <c r="BN244" s="120">
        <v>91270</v>
      </c>
      <c r="BO244" s="120">
        <v>95514</v>
      </c>
      <c r="BP244" s="121">
        <v>99758</v>
      </c>
      <c r="BQ244" s="119">
        <v>84900</v>
      </c>
      <c r="BR244" s="120">
        <v>112100</v>
      </c>
      <c r="BS244" s="120">
        <v>118892</v>
      </c>
      <c r="BT244" s="120">
        <v>125684</v>
      </c>
      <c r="BU244" s="120">
        <v>132476</v>
      </c>
      <c r="BV244" s="120">
        <v>139268</v>
      </c>
      <c r="BW244" s="120">
        <v>146060</v>
      </c>
      <c r="BX244" s="120">
        <v>152852</v>
      </c>
      <c r="BY244" s="121">
        <v>159644</v>
      </c>
    </row>
    <row r="245" spans="1:77" x14ac:dyDescent="0.25">
      <c r="A245" s="85" t="s">
        <v>419</v>
      </c>
      <c r="C245">
        <v>42500</v>
      </c>
      <c r="D245">
        <v>56100</v>
      </c>
      <c r="E245">
        <v>59500</v>
      </c>
      <c r="F245">
        <v>62900</v>
      </c>
      <c r="G245">
        <v>66300</v>
      </c>
      <c r="H245">
        <v>69700</v>
      </c>
      <c r="I245">
        <v>73100</v>
      </c>
      <c r="J245">
        <v>76500</v>
      </c>
      <c r="K245">
        <v>79900</v>
      </c>
      <c r="L245">
        <v>68000</v>
      </c>
      <c r="M245">
        <v>89750</v>
      </c>
      <c r="N245">
        <v>95190</v>
      </c>
      <c r="O245">
        <v>100630</v>
      </c>
      <c r="P245">
        <v>106070</v>
      </c>
      <c r="Q245">
        <v>111510</v>
      </c>
      <c r="R245">
        <v>116950</v>
      </c>
      <c r="S245">
        <v>122390</v>
      </c>
      <c r="T245">
        <v>127830</v>
      </c>
      <c r="V245" s="119">
        <v>46250</v>
      </c>
      <c r="W245" s="120">
        <v>61050</v>
      </c>
      <c r="X245" s="120">
        <v>64750</v>
      </c>
      <c r="Y245" s="120">
        <v>68450</v>
      </c>
      <c r="Z245" s="120">
        <v>72150</v>
      </c>
      <c r="AA245" s="120">
        <v>75850</v>
      </c>
      <c r="AB245" s="120">
        <v>79550</v>
      </c>
      <c r="AC245" s="120">
        <v>83250</v>
      </c>
      <c r="AD245" s="121">
        <v>86950</v>
      </c>
      <c r="AE245" s="119">
        <v>74000</v>
      </c>
      <c r="AF245" s="120">
        <v>97700</v>
      </c>
      <c r="AG245" s="120">
        <v>103620</v>
      </c>
      <c r="AH245" s="120">
        <v>109540</v>
      </c>
      <c r="AI245" s="120">
        <v>115460</v>
      </c>
      <c r="AJ245" s="120">
        <v>121380</v>
      </c>
      <c r="AK245" s="120">
        <v>127300</v>
      </c>
      <c r="AL245" s="120">
        <v>133220</v>
      </c>
      <c r="AM245" s="121">
        <v>139140</v>
      </c>
      <c r="AO245" s="119">
        <v>50500</v>
      </c>
      <c r="AP245" s="120">
        <v>66650</v>
      </c>
      <c r="AQ245" s="120">
        <v>70690</v>
      </c>
      <c r="AR245" s="120">
        <v>74730</v>
      </c>
      <c r="AS245" s="120">
        <v>78770</v>
      </c>
      <c r="AT245" s="120">
        <v>82810</v>
      </c>
      <c r="AU245" s="120">
        <v>86850</v>
      </c>
      <c r="AV245" s="120">
        <v>90890</v>
      </c>
      <c r="AW245" s="121">
        <v>94930</v>
      </c>
      <c r="AX245" s="119">
        <v>80800</v>
      </c>
      <c r="AY245" s="120">
        <v>106700</v>
      </c>
      <c r="AZ245" s="120">
        <v>113164</v>
      </c>
      <c r="BA245" s="120">
        <v>119628</v>
      </c>
      <c r="BB245" s="120">
        <v>126092</v>
      </c>
      <c r="BC245" s="120">
        <v>132556</v>
      </c>
      <c r="BD245" s="120">
        <v>139020</v>
      </c>
      <c r="BE245" s="120">
        <v>145484</v>
      </c>
      <c r="BF245" s="121">
        <v>151948</v>
      </c>
      <c r="BH245" s="119">
        <v>51450</v>
      </c>
      <c r="BI245" s="120">
        <v>67950</v>
      </c>
      <c r="BJ245" s="120">
        <v>72066</v>
      </c>
      <c r="BK245" s="120">
        <v>76182</v>
      </c>
      <c r="BL245" s="120">
        <v>80298</v>
      </c>
      <c r="BM245" s="120">
        <v>84414</v>
      </c>
      <c r="BN245" s="120">
        <v>88530</v>
      </c>
      <c r="BO245" s="120">
        <v>92646</v>
      </c>
      <c r="BP245" s="121">
        <v>96762</v>
      </c>
      <c r="BQ245" s="119">
        <v>82300</v>
      </c>
      <c r="BR245" s="120">
        <v>108650</v>
      </c>
      <c r="BS245" s="120">
        <v>115234</v>
      </c>
      <c r="BT245" s="120">
        <v>121818</v>
      </c>
      <c r="BU245" s="120">
        <v>128402</v>
      </c>
      <c r="BV245" s="120">
        <v>134986</v>
      </c>
      <c r="BW245" s="120">
        <v>141570</v>
      </c>
      <c r="BX245" s="120">
        <v>148154</v>
      </c>
      <c r="BY245" s="121">
        <v>154738</v>
      </c>
    </row>
    <row r="246" spans="1:77" x14ac:dyDescent="0.25">
      <c r="A246" s="85" t="s">
        <v>420</v>
      </c>
      <c r="C246">
        <v>41750</v>
      </c>
      <c r="D246">
        <v>55150</v>
      </c>
      <c r="E246">
        <v>58490</v>
      </c>
      <c r="F246">
        <v>61830</v>
      </c>
      <c r="G246">
        <v>65170</v>
      </c>
      <c r="H246">
        <v>68510</v>
      </c>
      <c r="I246">
        <v>71850</v>
      </c>
      <c r="J246">
        <v>75190</v>
      </c>
      <c r="K246">
        <v>78530</v>
      </c>
      <c r="L246">
        <v>66800</v>
      </c>
      <c r="M246">
        <v>88200</v>
      </c>
      <c r="N246">
        <v>93544</v>
      </c>
      <c r="O246">
        <v>98888</v>
      </c>
      <c r="P246">
        <v>104232</v>
      </c>
      <c r="Q246">
        <v>109576</v>
      </c>
      <c r="R246">
        <v>114920</v>
      </c>
      <c r="S246">
        <v>120264</v>
      </c>
      <c r="T246">
        <v>125608</v>
      </c>
      <c r="V246" s="119">
        <v>43850</v>
      </c>
      <c r="W246" s="120">
        <v>57900</v>
      </c>
      <c r="X246" s="120">
        <v>61408</v>
      </c>
      <c r="Y246" s="120">
        <v>64916</v>
      </c>
      <c r="Z246" s="120">
        <v>68424</v>
      </c>
      <c r="AA246" s="120">
        <v>71932</v>
      </c>
      <c r="AB246" s="120">
        <v>75440</v>
      </c>
      <c r="AC246" s="120">
        <v>78948</v>
      </c>
      <c r="AD246" s="121">
        <v>82456</v>
      </c>
      <c r="AE246" s="119">
        <v>70150</v>
      </c>
      <c r="AF246" s="120">
        <v>92600</v>
      </c>
      <c r="AG246" s="120">
        <v>98212</v>
      </c>
      <c r="AH246" s="120">
        <v>103824</v>
      </c>
      <c r="AI246" s="120">
        <v>109436</v>
      </c>
      <c r="AJ246" s="120">
        <v>115048</v>
      </c>
      <c r="AK246" s="120">
        <v>120660</v>
      </c>
      <c r="AL246" s="120">
        <v>126272</v>
      </c>
      <c r="AM246" s="121">
        <v>131884</v>
      </c>
      <c r="AO246" s="119">
        <v>46950</v>
      </c>
      <c r="AP246" s="120">
        <v>62000</v>
      </c>
      <c r="AQ246" s="120">
        <v>65756</v>
      </c>
      <c r="AR246" s="120">
        <v>69512</v>
      </c>
      <c r="AS246" s="120">
        <v>73268</v>
      </c>
      <c r="AT246" s="120">
        <v>77024</v>
      </c>
      <c r="AU246" s="120">
        <v>80780</v>
      </c>
      <c r="AV246" s="120">
        <v>84536</v>
      </c>
      <c r="AW246" s="121">
        <v>88292</v>
      </c>
      <c r="AX246" s="119">
        <v>75100</v>
      </c>
      <c r="AY246" s="120">
        <v>99150</v>
      </c>
      <c r="AZ246" s="120">
        <v>105158</v>
      </c>
      <c r="BA246" s="120">
        <v>111166</v>
      </c>
      <c r="BB246" s="120">
        <v>117174</v>
      </c>
      <c r="BC246" s="120">
        <v>123182</v>
      </c>
      <c r="BD246" s="120">
        <v>129190</v>
      </c>
      <c r="BE246" s="120">
        <v>135198</v>
      </c>
      <c r="BF246" s="121">
        <v>141206</v>
      </c>
      <c r="BH246" s="119">
        <v>49650</v>
      </c>
      <c r="BI246" s="120">
        <v>65550</v>
      </c>
      <c r="BJ246" s="120">
        <v>69522</v>
      </c>
      <c r="BK246" s="120">
        <v>73494</v>
      </c>
      <c r="BL246" s="120">
        <v>77466</v>
      </c>
      <c r="BM246" s="120">
        <v>81438</v>
      </c>
      <c r="BN246" s="120">
        <v>85410</v>
      </c>
      <c r="BO246" s="120">
        <v>89382</v>
      </c>
      <c r="BP246" s="121">
        <v>93354</v>
      </c>
      <c r="BQ246" s="119">
        <v>79450</v>
      </c>
      <c r="BR246" s="120">
        <v>104900</v>
      </c>
      <c r="BS246" s="120">
        <v>111256</v>
      </c>
      <c r="BT246" s="120">
        <v>117612</v>
      </c>
      <c r="BU246" s="120">
        <v>123968</v>
      </c>
      <c r="BV246" s="120">
        <v>130324</v>
      </c>
      <c r="BW246" s="120">
        <v>136680</v>
      </c>
      <c r="BX246" s="120">
        <v>143036</v>
      </c>
      <c r="BY246" s="121">
        <v>149392</v>
      </c>
    </row>
    <row r="247" spans="1:77" x14ac:dyDescent="0.25">
      <c r="A247" s="85" t="s">
        <v>421</v>
      </c>
      <c r="C247">
        <v>41750</v>
      </c>
      <c r="D247">
        <v>55150</v>
      </c>
      <c r="E247">
        <v>58490</v>
      </c>
      <c r="F247">
        <v>61830</v>
      </c>
      <c r="G247">
        <v>65170</v>
      </c>
      <c r="H247">
        <v>68510</v>
      </c>
      <c r="I247">
        <v>71850</v>
      </c>
      <c r="J247">
        <v>75190</v>
      </c>
      <c r="K247">
        <v>78530</v>
      </c>
      <c r="L247">
        <v>66800</v>
      </c>
      <c r="M247">
        <v>88200</v>
      </c>
      <c r="N247">
        <v>93544</v>
      </c>
      <c r="O247">
        <v>98888</v>
      </c>
      <c r="P247">
        <v>104232</v>
      </c>
      <c r="Q247">
        <v>109576</v>
      </c>
      <c r="R247">
        <v>114920</v>
      </c>
      <c r="S247">
        <v>120264</v>
      </c>
      <c r="T247">
        <v>125608</v>
      </c>
      <c r="V247" s="119">
        <v>43350</v>
      </c>
      <c r="W247" s="120">
        <v>57250</v>
      </c>
      <c r="X247" s="120">
        <v>60718</v>
      </c>
      <c r="Y247" s="120">
        <v>64186</v>
      </c>
      <c r="Z247" s="120">
        <v>67654</v>
      </c>
      <c r="AA247" s="120">
        <v>71122</v>
      </c>
      <c r="AB247" s="120">
        <v>74590</v>
      </c>
      <c r="AC247" s="120">
        <v>78058</v>
      </c>
      <c r="AD247" s="121">
        <v>81526</v>
      </c>
      <c r="AE247" s="119">
        <v>69350</v>
      </c>
      <c r="AF247" s="120">
        <v>91550</v>
      </c>
      <c r="AG247" s="120">
        <v>97098</v>
      </c>
      <c r="AH247" s="120">
        <v>102646</v>
      </c>
      <c r="AI247" s="120">
        <v>108194</v>
      </c>
      <c r="AJ247" s="120">
        <v>113742</v>
      </c>
      <c r="AK247" s="120">
        <v>119290</v>
      </c>
      <c r="AL247" s="120">
        <v>124838</v>
      </c>
      <c r="AM247" s="121">
        <v>130386</v>
      </c>
      <c r="AO247" s="119">
        <v>46000</v>
      </c>
      <c r="AP247" s="120">
        <v>60750</v>
      </c>
      <c r="AQ247" s="120">
        <v>64430</v>
      </c>
      <c r="AR247" s="120">
        <v>68110</v>
      </c>
      <c r="AS247" s="120">
        <v>71790</v>
      </c>
      <c r="AT247" s="120">
        <v>75470</v>
      </c>
      <c r="AU247" s="120">
        <v>79150</v>
      </c>
      <c r="AV247" s="120">
        <v>82830</v>
      </c>
      <c r="AW247" s="121">
        <v>86510</v>
      </c>
      <c r="AX247" s="119">
        <v>73600</v>
      </c>
      <c r="AY247" s="120">
        <v>97200</v>
      </c>
      <c r="AZ247" s="120">
        <v>103088</v>
      </c>
      <c r="BA247" s="120">
        <v>108976</v>
      </c>
      <c r="BB247" s="120">
        <v>114864</v>
      </c>
      <c r="BC247" s="120">
        <v>120752</v>
      </c>
      <c r="BD247" s="120">
        <v>126640</v>
      </c>
      <c r="BE247" s="120">
        <v>132528</v>
      </c>
      <c r="BF247" s="121">
        <v>138416</v>
      </c>
      <c r="BH247" s="119">
        <v>47050</v>
      </c>
      <c r="BI247" s="120">
        <v>62150</v>
      </c>
      <c r="BJ247" s="120">
        <v>65914</v>
      </c>
      <c r="BK247" s="120">
        <v>69678</v>
      </c>
      <c r="BL247" s="120">
        <v>73442</v>
      </c>
      <c r="BM247" s="120">
        <v>77206</v>
      </c>
      <c r="BN247" s="120">
        <v>80970</v>
      </c>
      <c r="BO247" s="120">
        <v>84734</v>
      </c>
      <c r="BP247" s="121">
        <v>88498</v>
      </c>
      <c r="BQ247" s="119">
        <v>75300</v>
      </c>
      <c r="BR247" s="120">
        <v>99400</v>
      </c>
      <c r="BS247" s="120">
        <v>105424</v>
      </c>
      <c r="BT247" s="120">
        <v>111448</v>
      </c>
      <c r="BU247" s="120">
        <v>117472</v>
      </c>
      <c r="BV247" s="120">
        <v>123496</v>
      </c>
      <c r="BW247" s="120">
        <v>129520</v>
      </c>
      <c r="BX247" s="120">
        <v>135544</v>
      </c>
      <c r="BY247" s="121">
        <v>141568</v>
      </c>
    </row>
    <row r="248" spans="1:77" x14ac:dyDescent="0.25">
      <c r="A248" s="85" t="s">
        <v>422</v>
      </c>
      <c r="C248">
        <v>41750</v>
      </c>
      <c r="D248">
        <v>55150</v>
      </c>
      <c r="E248">
        <v>58490</v>
      </c>
      <c r="F248">
        <v>61830</v>
      </c>
      <c r="G248">
        <v>65170</v>
      </c>
      <c r="H248">
        <v>68510</v>
      </c>
      <c r="I248">
        <v>71850</v>
      </c>
      <c r="J248">
        <v>75190</v>
      </c>
      <c r="K248">
        <v>78530</v>
      </c>
      <c r="L248">
        <v>66800</v>
      </c>
      <c r="M248">
        <v>88200</v>
      </c>
      <c r="N248">
        <v>93544</v>
      </c>
      <c r="O248">
        <v>98888</v>
      </c>
      <c r="P248">
        <v>104232</v>
      </c>
      <c r="Q248">
        <v>109576</v>
      </c>
      <c r="R248">
        <v>114920</v>
      </c>
      <c r="S248">
        <v>120264</v>
      </c>
      <c r="T248">
        <v>125608</v>
      </c>
      <c r="V248" s="119">
        <v>43350</v>
      </c>
      <c r="W248" s="120">
        <v>57250</v>
      </c>
      <c r="X248" s="120">
        <v>60718</v>
      </c>
      <c r="Y248" s="120">
        <v>64186</v>
      </c>
      <c r="Z248" s="120">
        <v>67654</v>
      </c>
      <c r="AA248" s="120">
        <v>71122</v>
      </c>
      <c r="AB248" s="120">
        <v>74590</v>
      </c>
      <c r="AC248" s="120">
        <v>78058</v>
      </c>
      <c r="AD248" s="121">
        <v>81526</v>
      </c>
      <c r="AE248" s="119">
        <v>69350</v>
      </c>
      <c r="AF248" s="120">
        <v>91550</v>
      </c>
      <c r="AG248" s="120">
        <v>97098</v>
      </c>
      <c r="AH248" s="120">
        <v>102646</v>
      </c>
      <c r="AI248" s="120">
        <v>108194</v>
      </c>
      <c r="AJ248" s="120">
        <v>113742</v>
      </c>
      <c r="AK248" s="120">
        <v>119290</v>
      </c>
      <c r="AL248" s="120">
        <v>124838</v>
      </c>
      <c r="AM248" s="121">
        <v>130386</v>
      </c>
      <c r="AO248" s="119">
        <v>46000</v>
      </c>
      <c r="AP248" s="120">
        <v>60750</v>
      </c>
      <c r="AQ248" s="120">
        <v>64430</v>
      </c>
      <c r="AR248" s="120">
        <v>68110</v>
      </c>
      <c r="AS248" s="120">
        <v>71790</v>
      </c>
      <c r="AT248" s="120">
        <v>75470</v>
      </c>
      <c r="AU248" s="120">
        <v>79150</v>
      </c>
      <c r="AV248" s="120">
        <v>82830</v>
      </c>
      <c r="AW248" s="121">
        <v>86510</v>
      </c>
      <c r="AX248" s="119">
        <v>73600</v>
      </c>
      <c r="AY248" s="120">
        <v>97200</v>
      </c>
      <c r="AZ248" s="120">
        <v>103088</v>
      </c>
      <c r="BA248" s="120">
        <v>108976</v>
      </c>
      <c r="BB248" s="120">
        <v>114864</v>
      </c>
      <c r="BC248" s="120">
        <v>120752</v>
      </c>
      <c r="BD248" s="120">
        <v>126640</v>
      </c>
      <c r="BE248" s="120">
        <v>132528</v>
      </c>
      <c r="BF248" s="121">
        <v>138416</v>
      </c>
      <c r="BH248" s="119">
        <v>47050</v>
      </c>
      <c r="BI248" s="120">
        <v>62150</v>
      </c>
      <c r="BJ248" s="120">
        <v>65914</v>
      </c>
      <c r="BK248" s="120">
        <v>69678</v>
      </c>
      <c r="BL248" s="120">
        <v>73442</v>
      </c>
      <c r="BM248" s="120">
        <v>77206</v>
      </c>
      <c r="BN248" s="120">
        <v>80970</v>
      </c>
      <c r="BO248" s="120">
        <v>84734</v>
      </c>
      <c r="BP248" s="121">
        <v>88498</v>
      </c>
      <c r="BQ248" s="119">
        <v>75300</v>
      </c>
      <c r="BR248" s="120">
        <v>99400</v>
      </c>
      <c r="BS248" s="120">
        <v>105424</v>
      </c>
      <c r="BT248" s="120">
        <v>111448</v>
      </c>
      <c r="BU248" s="120">
        <v>117472</v>
      </c>
      <c r="BV248" s="120">
        <v>123496</v>
      </c>
      <c r="BW248" s="120">
        <v>129520</v>
      </c>
      <c r="BX248" s="120">
        <v>135544</v>
      </c>
      <c r="BY248" s="121">
        <v>141568</v>
      </c>
    </row>
    <row r="249" spans="1:77" x14ac:dyDescent="0.25">
      <c r="A249" s="85" t="s">
        <v>423</v>
      </c>
      <c r="C249">
        <v>41750</v>
      </c>
      <c r="D249">
        <v>55150</v>
      </c>
      <c r="E249">
        <v>58490</v>
      </c>
      <c r="F249">
        <v>61830</v>
      </c>
      <c r="G249">
        <v>65170</v>
      </c>
      <c r="H249">
        <v>68510</v>
      </c>
      <c r="I249">
        <v>71850</v>
      </c>
      <c r="J249">
        <v>75190</v>
      </c>
      <c r="K249">
        <v>78530</v>
      </c>
      <c r="L249">
        <v>66800</v>
      </c>
      <c r="M249">
        <v>88200</v>
      </c>
      <c r="N249">
        <v>93544</v>
      </c>
      <c r="O249">
        <v>98888</v>
      </c>
      <c r="P249">
        <v>104232</v>
      </c>
      <c r="Q249">
        <v>109576</v>
      </c>
      <c r="R249">
        <v>114920</v>
      </c>
      <c r="S249">
        <v>120264</v>
      </c>
      <c r="T249">
        <v>125608</v>
      </c>
      <c r="V249" s="119">
        <v>43350</v>
      </c>
      <c r="W249" s="120">
        <v>57250</v>
      </c>
      <c r="X249" s="120">
        <v>60718</v>
      </c>
      <c r="Y249" s="120">
        <v>64186</v>
      </c>
      <c r="Z249" s="120">
        <v>67654</v>
      </c>
      <c r="AA249" s="120">
        <v>71122</v>
      </c>
      <c r="AB249" s="120">
        <v>74590</v>
      </c>
      <c r="AC249" s="120">
        <v>78058</v>
      </c>
      <c r="AD249" s="121">
        <v>81526</v>
      </c>
      <c r="AE249" s="119">
        <v>69350</v>
      </c>
      <c r="AF249" s="120">
        <v>91550</v>
      </c>
      <c r="AG249" s="120">
        <v>97098</v>
      </c>
      <c r="AH249" s="120">
        <v>102646</v>
      </c>
      <c r="AI249" s="120">
        <v>108194</v>
      </c>
      <c r="AJ249" s="120">
        <v>113742</v>
      </c>
      <c r="AK249" s="120">
        <v>119290</v>
      </c>
      <c r="AL249" s="120">
        <v>124838</v>
      </c>
      <c r="AM249" s="121">
        <v>130386</v>
      </c>
      <c r="AO249" s="119">
        <v>46000</v>
      </c>
      <c r="AP249" s="120">
        <v>60750</v>
      </c>
      <c r="AQ249" s="120">
        <v>64430</v>
      </c>
      <c r="AR249" s="120">
        <v>68110</v>
      </c>
      <c r="AS249" s="120">
        <v>71790</v>
      </c>
      <c r="AT249" s="120">
        <v>75470</v>
      </c>
      <c r="AU249" s="120">
        <v>79150</v>
      </c>
      <c r="AV249" s="120">
        <v>82830</v>
      </c>
      <c r="AW249" s="121">
        <v>86510</v>
      </c>
      <c r="AX249" s="119">
        <v>73600</v>
      </c>
      <c r="AY249" s="120">
        <v>97200</v>
      </c>
      <c r="AZ249" s="120">
        <v>103088</v>
      </c>
      <c r="BA249" s="120">
        <v>108976</v>
      </c>
      <c r="BB249" s="120">
        <v>114864</v>
      </c>
      <c r="BC249" s="120">
        <v>120752</v>
      </c>
      <c r="BD249" s="120">
        <v>126640</v>
      </c>
      <c r="BE249" s="120">
        <v>132528</v>
      </c>
      <c r="BF249" s="121">
        <v>138416</v>
      </c>
      <c r="BH249" s="119">
        <v>47050</v>
      </c>
      <c r="BI249" s="120">
        <v>62150</v>
      </c>
      <c r="BJ249" s="120">
        <v>65914</v>
      </c>
      <c r="BK249" s="120">
        <v>69678</v>
      </c>
      <c r="BL249" s="120">
        <v>73442</v>
      </c>
      <c r="BM249" s="120">
        <v>77206</v>
      </c>
      <c r="BN249" s="120">
        <v>80970</v>
      </c>
      <c r="BO249" s="120">
        <v>84734</v>
      </c>
      <c r="BP249" s="121">
        <v>88498</v>
      </c>
      <c r="BQ249" s="119">
        <v>75300</v>
      </c>
      <c r="BR249" s="120">
        <v>99400</v>
      </c>
      <c r="BS249" s="120">
        <v>105424</v>
      </c>
      <c r="BT249" s="120">
        <v>111448</v>
      </c>
      <c r="BU249" s="120">
        <v>117472</v>
      </c>
      <c r="BV249" s="120">
        <v>123496</v>
      </c>
      <c r="BW249" s="120">
        <v>129520</v>
      </c>
      <c r="BX249" s="120">
        <v>135544</v>
      </c>
      <c r="BY249" s="121">
        <v>141568</v>
      </c>
    </row>
    <row r="250" spans="1:77" x14ac:dyDescent="0.25">
      <c r="A250" s="85" t="s">
        <v>424</v>
      </c>
      <c r="C250">
        <v>47650</v>
      </c>
      <c r="D250">
        <v>62900</v>
      </c>
      <c r="E250">
        <v>66712</v>
      </c>
      <c r="F250">
        <v>70524</v>
      </c>
      <c r="G250">
        <v>74336</v>
      </c>
      <c r="H250">
        <v>78148</v>
      </c>
      <c r="I250">
        <v>81960</v>
      </c>
      <c r="J250">
        <v>85772</v>
      </c>
      <c r="K250">
        <v>89584</v>
      </c>
      <c r="L250">
        <v>76250</v>
      </c>
      <c r="M250">
        <v>100650</v>
      </c>
      <c r="N250">
        <v>106750</v>
      </c>
      <c r="O250">
        <v>112850</v>
      </c>
      <c r="P250">
        <v>118950</v>
      </c>
      <c r="Q250">
        <v>125050</v>
      </c>
      <c r="R250">
        <v>131150</v>
      </c>
      <c r="S250">
        <v>137250</v>
      </c>
      <c r="T250">
        <v>143350</v>
      </c>
      <c r="V250" s="119">
        <v>50750</v>
      </c>
      <c r="W250" s="120">
        <v>67000</v>
      </c>
      <c r="X250" s="120">
        <v>71060</v>
      </c>
      <c r="Y250" s="120">
        <v>75120</v>
      </c>
      <c r="Z250" s="120">
        <v>79180</v>
      </c>
      <c r="AA250" s="120">
        <v>83240</v>
      </c>
      <c r="AB250" s="120">
        <v>87300</v>
      </c>
      <c r="AC250" s="120">
        <v>91360</v>
      </c>
      <c r="AD250" s="121">
        <v>95420</v>
      </c>
      <c r="AE250" s="119">
        <v>81200</v>
      </c>
      <c r="AF250" s="120">
        <v>107200</v>
      </c>
      <c r="AG250" s="120">
        <v>113696</v>
      </c>
      <c r="AH250" s="120">
        <v>120192</v>
      </c>
      <c r="AI250" s="120">
        <v>126688</v>
      </c>
      <c r="AJ250" s="120">
        <v>133184</v>
      </c>
      <c r="AK250" s="120">
        <v>139680</v>
      </c>
      <c r="AL250" s="120">
        <v>146176</v>
      </c>
      <c r="AM250" s="121">
        <v>152672</v>
      </c>
      <c r="AO250" s="119">
        <v>55400</v>
      </c>
      <c r="AP250" s="120">
        <v>73150</v>
      </c>
      <c r="AQ250" s="120">
        <v>77582</v>
      </c>
      <c r="AR250" s="120">
        <v>82014</v>
      </c>
      <c r="AS250" s="120">
        <v>86446</v>
      </c>
      <c r="AT250" s="120">
        <v>90878</v>
      </c>
      <c r="AU250" s="120">
        <v>95310</v>
      </c>
      <c r="AV250" s="120">
        <v>99742</v>
      </c>
      <c r="AW250" s="121">
        <v>104174</v>
      </c>
      <c r="AX250" s="119">
        <v>88650</v>
      </c>
      <c r="AY250" s="120">
        <v>117050</v>
      </c>
      <c r="AZ250" s="120">
        <v>124142</v>
      </c>
      <c r="BA250" s="120">
        <v>131234</v>
      </c>
      <c r="BB250" s="120">
        <v>138326</v>
      </c>
      <c r="BC250" s="120">
        <v>145418</v>
      </c>
      <c r="BD250" s="120">
        <v>152510</v>
      </c>
      <c r="BE250" s="120">
        <v>159602</v>
      </c>
      <c r="BF250" s="121">
        <v>166694</v>
      </c>
      <c r="BH250" s="119">
        <v>56550</v>
      </c>
      <c r="BI250" s="120">
        <v>74650</v>
      </c>
      <c r="BJ250" s="120">
        <v>79174</v>
      </c>
      <c r="BK250" s="120">
        <v>83698</v>
      </c>
      <c r="BL250" s="120">
        <v>88222</v>
      </c>
      <c r="BM250" s="120">
        <v>92746</v>
      </c>
      <c r="BN250" s="120">
        <v>97270</v>
      </c>
      <c r="BO250" s="120">
        <v>101794</v>
      </c>
      <c r="BP250" s="121">
        <v>106318</v>
      </c>
      <c r="BQ250" s="119">
        <v>90500</v>
      </c>
      <c r="BR250" s="120">
        <v>119500</v>
      </c>
      <c r="BS250" s="120">
        <v>126740</v>
      </c>
      <c r="BT250" s="120">
        <v>133980</v>
      </c>
      <c r="BU250" s="120">
        <v>141220</v>
      </c>
      <c r="BV250" s="120">
        <v>148460</v>
      </c>
      <c r="BW250" s="120">
        <v>155700</v>
      </c>
      <c r="BX250" s="120">
        <v>162940</v>
      </c>
      <c r="BY250" s="121">
        <v>170180</v>
      </c>
    </row>
    <row r="251" spans="1:77" x14ac:dyDescent="0.25">
      <c r="A251" s="85" t="s">
        <v>425</v>
      </c>
      <c r="C251">
        <v>43900</v>
      </c>
      <c r="D251">
        <v>57950</v>
      </c>
      <c r="E251">
        <v>61462</v>
      </c>
      <c r="F251">
        <v>64974</v>
      </c>
      <c r="G251">
        <v>68486</v>
      </c>
      <c r="H251">
        <v>71998</v>
      </c>
      <c r="I251">
        <v>75510</v>
      </c>
      <c r="J251">
        <v>79022</v>
      </c>
      <c r="K251">
        <v>82534</v>
      </c>
      <c r="L251">
        <v>70250</v>
      </c>
      <c r="M251">
        <v>92750</v>
      </c>
      <c r="N251">
        <v>98370</v>
      </c>
      <c r="O251">
        <v>103990</v>
      </c>
      <c r="P251">
        <v>109610</v>
      </c>
      <c r="Q251">
        <v>115230</v>
      </c>
      <c r="R251">
        <v>120850</v>
      </c>
      <c r="S251">
        <v>126470</v>
      </c>
      <c r="T251">
        <v>132090</v>
      </c>
      <c r="V251" s="119">
        <v>43900</v>
      </c>
      <c r="W251" s="120">
        <v>57950</v>
      </c>
      <c r="X251" s="120">
        <v>61462</v>
      </c>
      <c r="Y251" s="120">
        <v>64974</v>
      </c>
      <c r="Z251" s="120">
        <v>68486</v>
      </c>
      <c r="AA251" s="120">
        <v>71998</v>
      </c>
      <c r="AB251" s="120">
        <v>75510</v>
      </c>
      <c r="AC251" s="120">
        <v>79022</v>
      </c>
      <c r="AD251" s="121">
        <v>82534</v>
      </c>
      <c r="AE251" s="119">
        <v>70250</v>
      </c>
      <c r="AF251" s="120">
        <v>92750</v>
      </c>
      <c r="AG251" s="120">
        <v>98370</v>
      </c>
      <c r="AH251" s="120">
        <v>103990</v>
      </c>
      <c r="AI251" s="120">
        <v>109610</v>
      </c>
      <c r="AJ251" s="120">
        <v>115230</v>
      </c>
      <c r="AK251" s="120">
        <v>120850</v>
      </c>
      <c r="AL251" s="120">
        <v>126470</v>
      </c>
      <c r="AM251" s="121">
        <v>132090</v>
      </c>
      <c r="AO251" s="119">
        <v>46000</v>
      </c>
      <c r="AP251" s="120">
        <v>60750</v>
      </c>
      <c r="AQ251" s="120">
        <v>64430</v>
      </c>
      <c r="AR251" s="120">
        <v>68110</v>
      </c>
      <c r="AS251" s="120">
        <v>71790</v>
      </c>
      <c r="AT251" s="120">
        <v>75470</v>
      </c>
      <c r="AU251" s="120">
        <v>79150</v>
      </c>
      <c r="AV251" s="120">
        <v>82830</v>
      </c>
      <c r="AW251" s="121">
        <v>86510</v>
      </c>
      <c r="AX251" s="119">
        <v>73600</v>
      </c>
      <c r="AY251" s="120">
        <v>97200</v>
      </c>
      <c r="AZ251" s="120">
        <v>103088</v>
      </c>
      <c r="BA251" s="120">
        <v>108976</v>
      </c>
      <c r="BB251" s="120">
        <v>114864</v>
      </c>
      <c r="BC251" s="120">
        <v>120752</v>
      </c>
      <c r="BD251" s="120">
        <v>126640</v>
      </c>
      <c r="BE251" s="120">
        <v>132528</v>
      </c>
      <c r="BF251" s="121">
        <v>138416</v>
      </c>
      <c r="BH251" s="119">
        <v>47050</v>
      </c>
      <c r="BI251" s="120">
        <v>62150</v>
      </c>
      <c r="BJ251" s="120">
        <v>65914</v>
      </c>
      <c r="BK251" s="120">
        <v>69678</v>
      </c>
      <c r="BL251" s="120">
        <v>73442</v>
      </c>
      <c r="BM251" s="120">
        <v>77206</v>
      </c>
      <c r="BN251" s="120">
        <v>80970</v>
      </c>
      <c r="BO251" s="120">
        <v>84734</v>
      </c>
      <c r="BP251" s="121">
        <v>88498</v>
      </c>
      <c r="BQ251" s="119">
        <v>75300</v>
      </c>
      <c r="BR251" s="120">
        <v>99400</v>
      </c>
      <c r="BS251" s="120">
        <v>105424</v>
      </c>
      <c r="BT251" s="120">
        <v>111448</v>
      </c>
      <c r="BU251" s="120">
        <v>117472</v>
      </c>
      <c r="BV251" s="120">
        <v>123496</v>
      </c>
      <c r="BW251" s="120">
        <v>129520</v>
      </c>
      <c r="BX251" s="120">
        <v>135544</v>
      </c>
      <c r="BY251" s="121">
        <v>141568</v>
      </c>
    </row>
    <row r="252" spans="1:77" x14ac:dyDescent="0.25">
      <c r="A252" s="85" t="s">
        <v>426</v>
      </c>
      <c r="C252">
        <v>45550</v>
      </c>
      <c r="D252">
        <v>60150</v>
      </c>
      <c r="E252">
        <v>63794</v>
      </c>
      <c r="F252">
        <v>67438</v>
      </c>
      <c r="G252">
        <v>71082</v>
      </c>
      <c r="H252">
        <v>74726</v>
      </c>
      <c r="I252">
        <v>78370</v>
      </c>
      <c r="J252">
        <v>82014</v>
      </c>
      <c r="K252">
        <v>85658</v>
      </c>
      <c r="L252">
        <v>72900</v>
      </c>
      <c r="M252">
        <v>96250</v>
      </c>
      <c r="N252">
        <v>102082</v>
      </c>
      <c r="O252">
        <v>107914</v>
      </c>
      <c r="P252">
        <v>113746</v>
      </c>
      <c r="Q252">
        <v>119578</v>
      </c>
      <c r="R252">
        <v>125410</v>
      </c>
      <c r="S252">
        <v>131242</v>
      </c>
      <c r="T252">
        <v>137074</v>
      </c>
      <c r="V252" s="119">
        <v>50100</v>
      </c>
      <c r="W252" s="120">
        <v>66150</v>
      </c>
      <c r="X252" s="120">
        <v>70158</v>
      </c>
      <c r="Y252" s="120">
        <v>74166</v>
      </c>
      <c r="Z252" s="120">
        <v>78174</v>
      </c>
      <c r="AA252" s="120">
        <v>82182</v>
      </c>
      <c r="AB252" s="120">
        <v>86190</v>
      </c>
      <c r="AC252" s="120">
        <v>90198</v>
      </c>
      <c r="AD252" s="121">
        <v>94206</v>
      </c>
      <c r="AE252" s="119">
        <v>80150</v>
      </c>
      <c r="AF252" s="120">
        <v>105800</v>
      </c>
      <c r="AG252" s="120">
        <v>112212</v>
      </c>
      <c r="AH252" s="120">
        <v>118624</v>
      </c>
      <c r="AI252" s="120">
        <v>125036</v>
      </c>
      <c r="AJ252" s="120">
        <v>131448</v>
      </c>
      <c r="AK252" s="120">
        <v>137860</v>
      </c>
      <c r="AL252" s="120">
        <v>144272</v>
      </c>
      <c r="AM252" s="121">
        <v>150684</v>
      </c>
      <c r="AO252" s="119">
        <v>54400</v>
      </c>
      <c r="AP252" s="120">
        <v>71850</v>
      </c>
      <c r="AQ252" s="120">
        <v>76202</v>
      </c>
      <c r="AR252" s="120">
        <v>80554</v>
      </c>
      <c r="AS252" s="120">
        <v>84906</v>
      </c>
      <c r="AT252" s="120">
        <v>89258</v>
      </c>
      <c r="AU252" s="120">
        <v>93610</v>
      </c>
      <c r="AV252" s="120">
        <v>97962</v>
      </c>
      <c r="AW252" s="121">
        <v>102314</v>
      </c>
      <c r="AX252" s="119">
        <v>87050</v>
      </c>
      <c r="AY252" s="120">
        <v>114950</v>
      </c>
      <c r="AZ252" s="120">
        <v>121914</v>
      </c>
      <c r="BA252" s="120">
        <v>128878</v>
      </c>
      <c r="BB252" s="120">
        <v>135842</v>
      </c>
      <c r="BC252" s="120">
        <v>142806</v>
      </c>
      <c r="BD252" s="120">
        <v>149770</v>
      </c>
      <c r="BE252" s="120">
        <v>156734</v>
      </c>
      <c r="BF252" s="121">
        <v>163698</v>
      </c>
      <c r="BH252" s="119">
        <v>56150</v>
      </c>
      <c r="BI252" s="120">
        <v>74150</v>
      </c>
      <c r="BJ252" s="120">
        <v>78642</v>
      </c>
      <c r="BK252" s="120">
        <v>83134</v>
      </c>
      <c r="BL252" s="120">
        <v>87626</v>
      </c>
      <c r="BM252" s="120">
        <v>92118</v>
      </c>
      <c r="BN252" s="120">
        <v>96610</v>
      </c>
      <c r="BO252" s="120">
        <v>101102</v>
      </c>
      <c r="BP252" s="121">
        <v>105594</v>
      </c>
      <c r="BQ252" s="119">
        <v>89850</v>
      </c>
      <c r="BR252" s="120">
        <v>118650</v>
      </c>
      <c r="BS252" s="120">
        <v>125838</v>
      </c>
      <c r="BT252" s="120">
        <v>133026</v>
      </c>
      <c r="BU252" s="120">
        <v>140214</v>
      </c>
      <c r="BV252" s="120">
        <v>147402</v>
      </c>
      <c r="BW252" s="120">
        <v>154590</v>
      </c>
      <c r="BX252" s="120">
        <v>161778</v>
      </c>
      <c r="BY252" s="121">
        <v>168966</v>
      </c>
    </row>
    <row r="253" spans="1:77" x14ac:dyDescent="0.25">
      <c r="A253" s="85" t="s">
        <v>427</v>
      </c>
      <c r="C253">
        <v>49300</v>
      </c>
      <c r="D253">
        <v>65100</v>
      </c>
      <c r="E253">
        <v>69044</v>
      </c>
      <c r="F253">
        <v>72988</v>
      </c>
      <c r="G253">
        <v>76932</v>
      </c>
      <c r="H253">
        <v>80876</v>
      </c>
      <c r="I253">
        <v>84820</v>
      </c>
      <c r="J253">
        <v>88764</v>
      </c>
      <c r="K253">
        <v>92708</v>
      </c>
      <c r="L253">
        <v>78900</v>
      </c>
      <c r="M253">
        <v>104150</v>
      </c>
      <c r="N253">
        <v>110462</v>
      </c>
      <c r="O253">
        <v>116774</v>
      </c>
      <c r="P253">
        <v>123086</v>
      </c>
      <c r="Q253">
        <v>129398</v>
      </c>
      <c r="R253">
        <v>135710</v>
      </c>
      <c r="S253">
        <v>142022</v>
      </c>
      <c r="T253">
        <v>148334</v>
      </c>
      <c r="V253" s="119">
        <v>52450</v>
      </c>
      <c r="W253" s="120">
        <v>69250</v>
      </c>
      <c r="X253" s="120">
        <v>73446</v>
      </c>
      <c r="Y253" s="120">
        <v>77642</v>
      </c>
      <c r="Z253" s="120">
        <v>81838</v>
      </c>
      <c r="AA253" s="120">
        <v>86034</v>
      </c>
      <c r="AB253" s="120">
        <v>90230</v>
      </c>
      <c r="AC253" s="120">
        <v>94426</v>
      </c>
      <c r="AD253" s="121">
        <v>98622</v>
      </c>
      <c r="AE253" s="119">
        <v>83900</v>
      </c>
      <c r="AF253" s="120">
        <v>110750</v>
      </c>
      <c r="AG253" s="120">
        <v>117462</v>
      </c>
      <c r="AH253" s="120">
        <v>124174</v>
      </c>
      <c r="AI253" s="120">
        <v>130886</v>
      </c>
      <c r="AJ253" s="120">
        <v>137598</v>
      </c>
      <c r="AK253" s="120">
        <v>144310</v>
      </c>
      <c r="AL253" s="120">
        <v>151022</v>
      </c>
      <c r="AM253" s="121">
        <v>157734</v>
      </c>
      <c r="AO253" s="119">
        <v>53500</v>
      </c>
      <c r="AP253" s="120">
        <v>70650</v>
      </c>
      <c r="AQ253" s="120">
        <v>74930</v>
      </c>
      <c r="AR253" s="120">
        <v>79210</v>
      </c>
      <c r="AS253" s="120">
        <v>83490</v>
      </c>
      <c r="AT253" s="120">
        <v>87770</v>
      </c>
      <c r="AU253" s="120">
        <v>92050</v>
      </c>
      <c r="AV253" s="120">
        <v>96330</v>
      </c>
      <c r="AW253" s="121">
        <v>100610</v>
      </c>
      <c r="AX253" s="119">
        <v>85600</v>
      </c>
      <c r="AY253" s="120">
        <v>113000</v>
      </c>
      <c r="AZ253" s="120">
        <v>119848</v>
      </c>
      <c r="BA253" s="120">
        <v>126696</v>
      </c>
      <c r="BB253" s="120">
        <v>133544</v>
      </c>
      <c r="BC253" s="120">
        <v>140392</v>
      </c>
      <c r="BD253" s="120">
        <v>147240</v>
      </c>
      <c r="BE253" s="120">
        <v>154088</v>
      </c>
      <c r="BF253" s="121">
        <v>160936</v>
      </c>
      <c r="BH253" s="119">
        <v>54150</v>
      </c>
      <c r="BI253" s="120">
        <v>71500</v>
      </c>
      <c r="BJ253" s="120">
        <v>75832</v>
      </c>
      <c r="BK253" s="120">
        <v>80164</v>
      </c>
      <c r="BL253" s="120">
        <v>84496</v>
      </c>
      <c r="BM253" s="120">
        <v>88828</v>
      </c>
      <c r="BN253" s="120">
        <v>93160</v>
      </c>
      <c r="BO253" s="120">
        <v>97492</v>
      </c>
      <c r="BP253" s="121">
        <v>101824</v>
      </c>
      <c r="BQ253" s="119">
        <v>86650</v>
      </c>
      <c r="BR253" s="120">
        <v>114400</v>
      </c>
      <c r="BS253" s="120">
        <v>121332</v>
      </c>
      <c r="BT253" s="120">
        <v>128264</v>
      </c>
      <c r="BU253" s="120">
        <v>135196</v>
      </c>
      <c r="BV253" s="120">
        <v>142128</v>
      </c>
      <c r="BW253" s="120">
        <v>149060</v>
      </c>
      <c r="BX253" s="120">
        <v>155992</v>
      </c>
      <c r="BY253" s="121">
        <v>162924</v>
      </c>
    </row>
    <row r="254" spans="1:77" x14ac:dyDescent="0.25">
      <c r="A254" s="85" t="s">
        <v>428</v>
      </c>
      <c r="C254">
        <v>45750</v>
      </c>
      <c r="D254">
        <v>60400</v>
      </c>
      <c r="E254">
        <v>64060</v>
      </c>
      <c r="F254">
        <v>67720</v>
      </c>
      <c r="G254">
        <v>71380</v>
      </c>
      <c r="H254">
        <v>75040</v>
      </c>
      <c r="I254">
        <v>78700</v>
      </c>
      <c r="J254">
        <v>82360</v>
      </c>
      <c r="K254">
        <v>86020</v>
      </c>
      <c r="L254">
        <v>73200</v>
      </c>
      <c r="M254">
        <v>96600</v>
      </c>
      <c r="N254">
        <v>102456</v>
      </c>
      <c r="O254">
        <v>108312</v>
      </c>
      <c r="P254">
        <v>114168</v>
      </c>
      <c r="Q254">
        <v>120024</v>
      </c>
      <c r="R254">
        <v>125880</v>
      </c>
      <c r="S254">
        <v>131736</v>
      </c>
      <c r="T254">
        <v>137592</v>
      </c>
      <c r="V254" s="119">
        <v>46100</v>
      </c>
      <c r="W254" s="120">
        <v>60900</v>
      </c>
      <c r="X254" s="120">
        <v>64588</v>
      </c>
      <c r="Y254" s="120">
        <v>68276</v>
      </c>
      <c r="Z254" s="120">
        <v>71964</v>
      </c>
      <c r="AA254" s="120">
        <v>75652</v>
      </c>
      <c r="AB254" s="120">
        <v>79340</v>
      </c>
      <c r="AC254" s="120">
        <v>83028</v>
      </c>
      <c r="AD254" s="121">
        <v>86716</v>
      </c>
      <c r="AE254" s="119">
        <v>73750</v>
      </c>
      <c r="AF254" s="120">
        <v>97350</v>
      </c>
      <c r="AG254" s="120">
        <v>103250</v>
      </c>
      <c r="AH254" s="120">
        <v>109150</v>
      </c>
      <c r="AI254" s="120">
        <v>115050</v>
      </c>
      <c r="AJ254" s="120">
        <v>120950</v>
      </c>
      <c r="AK254" s="120">
        <v>126850</v>
      </c>
      <c r="AL254" s="120">
        <v>132750</v>
      </c>
      <c r="AM254" s="121">
        <v>138650</v>
      </c>
      <c r="AO254" s="119">
        <v>49700</v>
      </c>
      <c r="AP254" s="120">
        <v>65650</v>
      </c>
      <c r="AQ254" s="120">
        <v>69626</v>
      </c>
      <c r="AR254" s="120">
        <v>73602</v>
      </c>
      <c r="AS254" s="120">
        <v>77578</v>
      </c>
      <c r="AT254" s="120">
        <v>81554</v>
      </c>
      <c r="AU254" s="120">
        <v>85530</v>
      </c>
      <c r="AV254" s="120">
        <v>89506</v>
      </c>
      <c r="AW254" s="121">
        <v>93482</v>
      </c>
      <c r="AX254" s="119">
        <v>79500</v>
      </c>
      <c r="AY254" s="120">
        <v>104950</v>
      </c>
      <c r="AZ254" s="120">
        <v>111310</v>
      </c>
      <c r="BA254" s="120">
        <v>117670</v>
      </c>
      <c r="BB254" s="120">
        <v>124030</v>
      </c>
      <c r="BC254" s="120">
        <v>130390</v>
      </c>
      <c r="BD254" s="120">
        <v>136750</v>
      </c>
      <c r="BE254" s="120">
        <v>143110</v>
      </c>
      <c r="BF254" s="121">
        <v>149470</v>
      </c>
      <c r="BH254" s="119">
        <v>49700</v>
      </c>
      <c r="BI254" s="120">
        <v>65650</v>
      </c>
      <c r="BJ254" s="120">
        <v>69626</v>
      </c>
      <c r="BK254" s="120">
        <v>73602</v>
      </c>
      <c r="BL254" s="120">
        <v>77578</v>
      </c>
      <c r="BM254" s="120">
        <v>81554</v>
      </c>
      <c r="BN254" s="120">
        <v>85530</v>
      </c>
      <c r="BO254" s="120">
        <v>89506</v>
      </c>
      <c r="BP254" s="121">
        <v>93482</v>
      </c>
      <c r="BQ254" s="119">
        <v>79500</v>
      </c>
      <c r="BR254" s="120">
        <v>104950</v>
      </c>
      <c r="BS254" s="120">
        <v>111310</v>
      </c>
      <c r="BT254" s="120">
        <v>117670</v>
      </c>
      <c r="BU254" s="120">
        <v>124030</v>
      </c>
      <c r="BV254" s="120">
        <v>130390</v>
      </c>
      <c r="BW254" s="120">
        <v>136750</v>
      </c>
      <c r="BX254" s="120">
        <v>143110</v>
      </c>
      <c r="BY254" s="121">
        <v>149470</v>
      </c>
    </row>
    <row r="255" spans="1:77" x14ac:dyDescent="0.25">
      <c r="A255" s="85" t="s">
        <v>429</v>
      </c>
      <c r="C255">
        <v>41750</v>
      </c>
      <c r="D255">
        <v>55150</v>
      </c>
      <c r="E255">
        <v>58490</v>
      </c>
      <c r="F255">
        <v>61830</v>
      </c>
      <c r="G255">
        <v>65170</v>
      </c>
      <c r="H255">
        <v>68510</v>
      </c>
      <c r="I255">
        <v>71850</v>
      </c>
      <c r="J255">
        <v>75190</v>
      </c>
      <c r="K255">
        <v>78530</v>
      </c>
      <c r="L255">
        <v>66800</v>
      </c>
      <c r="M255">
        <v>88200</v>
      </c>
      <c r="N255">
        <v>93544</v>
      </c>
      <c r="O255">
        <v>98888</v>
      </c>
      <c r="P255">
        <v>104232</v>
      </c>
      <c r="Q255">
        <v>109576</v>
      </c>
      <c r="R255">
        <v>114920</v>
      </c>
      <c r="S255">
        <v>120264</v>
      </c>
      <c r="T255">
        <v>125608</v>
      </c>
      <c r="V255" s="119">
        <v>45900</v>
      </c>
      <c r="W255" s="120">
        <v>60600</v>
      </c>
      <c r="X255" s="120">
        <v>64272</v>
      </c>
      <c r="Y255" s="120">
        <v>67944</v>
      </c>
      <c r="Z255" s="120">
        <v>71616</v>
      </c>
      <c r="AA255" s="120">
        <v>75288</v>
      </c>
      <c r="AB255" s="120">
        <v>78960</v>
      </c>
      <c r="AC255" s="120">
        <v>82632</v>
      </c>
      <c r="AD255" s="121">
        <v>86304</v>
      </c>
      <c r="AE255" s="119">
        <v>73450</v>
      </c>
      <c r="AF255" s="120">
        <v>97000</v>
      </c>
      <c r="AG255" s="120">
        <v>102876</v>
      </c>
      <c r="AH255" s="120">
        <v>108752</v>
      </c>
      <c r="AI255" s="120">
        <v>114628</v>
      </c>
      <c r="AJ255" s="120">
        <v>120504</v>
      </c>
      <c r="AK255" s="120">
        <v>126380</v>
      </c>
      <c r="AL255" s="120">
        <v>132256</v>
      </c>
      <c r="AM255" s="121">
        <v>138132</v>
      </c>
      <c r="AO255" s="119">
        <v>49200</v>
      </c>
      <c r="AP255" s="120">
        <v>64950</v>
      </c>
      <c r="AQ255" s="120">
        <v>68886</v>
      </c>
      <c r="AR255" s="120">
        <v>72822</v>
      </c>
      <c r="AS255" s="120">
        <v>76758</v>
      </c>
      <c r="AT255" s="120">
        <v>80694</v>
      </c>
      <c r="AU255" s="120">
        <v>84630</v>
      </c>
      <c r="AV255" s="120">
        <v>88566</v>
      </c>
      <c r="AW255" s="121">
        <v>92502</v>
      </c>
      <c r="AX255" s="119">
        <v>78700</v>
      </c>
      <c r="AY255" s="120">
        <v>103900</v>
      </c>
      <c r="AZ255" s="120">
        <v>110196</v>
      </c>
      <c r="BA255" s="120">
        <v>116492</v>
      </c>
      <c r="BB255" s="120">
        <v>122788</v>
      </c>
      <c r="BC255" s="120">
        <v>129084</v>
      </c>
      <c r="BD255" s="120">
        <v>135380</v>
      </c>
      <c r="BE255" s="120">
        <v>141676</v>
      </c>
      <c r="BF255" s="121">
        <v>147972</v>
      </c>
      <c r="BH255" s="119">
        <v>49200</v>
      </c>
      <c r="BI255" s="120">
        <v>64950</v>
      </c>
      <c r="BJ255" s="120">
        <v>68886</v>
      </c>
      <c r="BK255" s="120">
        <v>72822</v>
      </c>
      <c r="BL255" s="120">
        <v>76758</v>
      </c>
      <c r="BM255" s="120">
        <v>80694</v>
      </c>
      <c r="BN255" s="120">
        <v>84630</v>
      </c>
      <c r="BO255" s="120">
        <v>88566</v>
      </c>
      <c r="BP255" s="121">
        <v>92502</v>
      </c>
      <c r="BQ255" s="119">
        <v>78700</v>
      </c>
      <c r="BR255" s="120">
        <v>103900</v>
      </c>
      <c r="BS255" s="120">
        <v>110196</v>
      </c>
      <c r="BT255" s="120">
        <v>116492</v>
      </c>
      <c r="BU255" s="120">
        <v>122788</v>
      </c>
      <c r="BV255" s="120">
        <v>129084</v>
      </c>
      <c r="BW255" s="120">
        <v>135380</v>
      </c>
      <c r="BX255" s="120">
        <v>141676</v>
      </c>
      <c r="BY255" s="121">
        <v>147972</v>
      </c>
    </row>
    <row r="256" spans="1:77" x14ac:dyDescent="0.25">
      <c r="A256" s="85" t="s">
        <v>430</v>
      </c>
      <c r="C256">
        <v>41750</v>
      </c>
      <c r="D256">
        <v>55150</v>
      </c>
      <c r="E256">
        <v>58490</v>
      </c>
      <c r="F256">
        <v>61830</v>
      </c>
      <c r="G256">
        <v>65170</v>
      </c>
      <c r="H256">
        <v>68510</v>
      </c>
      <c r="I256">
        <v>71850</v>
      </c>
      <c r="J256">
        <v>75190</v>
      </c>
      <c r="K256">
        <v>78530</v>
      </c>
      <c r="L256">
        <v>66800</v>
      </c>
      <c r="M256">
        <v>88200</v>
      </c>
      <c r="N256">
        <v>93544</v>
      </c>
      <c r="O256">
        <v>98888</v>
      </c>
      <c r="P256">
        <v>104232</v>
      </c>
      <c r="Q256">
        <v>109576</v>
      </c>
      <c r="R256">
        <v>114920</v>
      </c>
      <c r="S256">
        <v>120264</v>
      </c>
      <c r="T256">
        <v>125608</v>
      </c>
      <c r="V256" s="119">
        <v>43350</v>
      </c>
      <c r="W256" s="120">
        <v>57250</v>
      </c>
      <c r="X256" s="120">
        <v>60718</v>
      </c>
      <c r="Y256" s="120">
        <v>64186</v>
      </c>
      <c r="Z256" s="120">
        <v>67654</v>
      </c>
      <c r="AA256" s="120">
        <v>71122</v>
      </c>
      <c r="AB256" s="120">
        <v>74590</v>
      </c>
      <c r="AC256" s="120">
        <v>78058</v>
      </c>
      <c r="AD256" s="121">
        <v>81526</v>
      </c>
      <c r="AE256" s="119">
        <v>69350</v>
      </c>
      <c r="AF256" s="120">
        <v>91550</v>
      </c>
      <c r="AG256" s="120">
        <v>97098</v>
      </c>
      <c r="AH256" s="120">
        <v>102646</v>
      </c>
      <c r="AI256" s="120">
        <v>108194</v>
      </c>
      <c r="AJ256" s="120">
        <v>113742</v>
      </c>
      <c r="AK256" s="120">
        <v>119290</v>
      </c>
      <c r="AL256" s="120">
        <v>124838</v>
      </c>
      <c r="AM256" s="121">
        <v>130386</v>
      </c>
      <c r="AO256" s="119">
        <v>46000</v>
      </c>
      <c r="AP256" s="120">
        <v>60750</v>
      </c>
      <c r="AQ256" s="120">
        <v>64430</v>
      </c>
      <c r="AR256" s="120">
        <v>68110</v>
      </c>
      <c r="AS256" s="120">
        <v>71790</v>
      </c>
      <c r="AT256" s="120">
        <v>75470</v>
      </c>
      <c r="AU256" s="120">
        <v>79150</v>
      </c>
      <c r="AV256" s="120">
        <v>82830</v>
      </c>
      <c r="AW256" s="121">
        <v>86510</v>
      </c>
      <c r="AX256" s="119">
        <v>73600</v>
      </c>
      <c r="AY256" s="120">
        <v>97200</v>
      </c>
      <c r="AZ256" s="120">
        <v>103088</v>
      </c>
      <c r="BA256" s="120">
        <v>108976</v>
      </c>
      <c r="BB256" s="120">
        <v>114864</v>
      </c>
      <c r="BC256" s="120">
        <v>120752</v>
      </c>
      <c r="BD256" s="120">
        <v>126640</v>
      </c>
      <c r="BE256" s="120">
        <v>132528</v>
      </c>
      <c r="BF256" s="121">
        <v>138416</v>
      </c>
      <c r="BH256" s="119">
        <v>48450</v>
      </c>
      <c r="BI256" s="120">
        <v>64000</v>
      </c>
      <c r="BJ256" s="120">
        <v>67876</v>
      </c>
      <c r="BK256" s="120">
        <v>71752</v>
      </c>
      <c r="BL256" s="120">
        <v>75628</v>
      </c>
      <c r="BM256" s="120">
        <v>79504</v>
      </c>
      <c r="BN256" s="120">
        <v>83380</v>
      </c>
      <c r="BO256" s="120">
        <v>87256</v>
      </c>
      <c r="BP256" s="121">
        <v>91132</v>
      </c>
      <c r="BQ256" s="119">
        <v>77500</v>
      </c>
      <c r="BR256" s="120">
        <v>102300</v>
      </c>
      <c r="BS256" s="120">
        <v>108500</v>
      </c>
      <c r="BT256" s="120">
        <v>114700</v>
      </c>
      <c r="BU256" s="120">
        <v>120900</v>
      </c>
      <c r="BV256" s="120">
        <v>127100</v>
      </c>
      <c r="BW256" s="120">
        <v>133300</v>
      </c>
      <c r="BX256" s="120">
        <v>139500</v>
      </c>
      <c r="BY256" s="121">
        <v>145700</v>
      </c>
    </row>
    <row r="257" spans="1:77" x14ac:dyDescent="0.25">
      <c r="A257" s="85" t="s">
        <v>431</v>
      </c>
      <c r="C257">
        <v>41750</v>
      </c>
      <c r="D257">
        <v>55150</v>
      </c>
      <c r="E257">
        <v>58490</v>
      </c>
      <c r="F257">
        <v>61830</v>
      </c>
      <c r="G257">
        <v>65170</v>
      </c>
      <c r="H257">
        <v>68510</v>
      </c>
      <c r="I257">
        <v>71850</v>
      </c>
      <c r="J257">
        <v>75190</v>
      </c>
      <c r="K257">
        <v>78530</v>
      </c>
      <c r="L257">
        <v>66800</v>
      </c>
      <c r="M257">
        <v>88200</v>
      </c>
      <c r="N257">
        <v>93544</v>
      </c>
      <c r="O257">
        <v>98888</v>
      </c>
      <c r="P257">
        <v>104232</v>
      </c>
      <c r="Q257">
        <v>109576</v>
      </c>
      <c r="R257">
        <v>114920</v>
      </c>
      <c r="S257">
        <v>120264</v>
      </c>
      <c r="T257">
        <v>125608</v>
      </c>
      <c r="V257" s="119">
        <v>43350</v>
      </c>
      <c r="W257" s="120">
        <v>57250</v>
      </c>
      <c r="X257" s="120">
        <v>60718</v>
      </c>
      <c r="Y257" s="120">
        <v>64186</v>
      </c>
      <c r="Z257" s="120">
        <v>67654</v>
      </c>
      <c r="AA257" s="120">
        <v>71122</v>
      </c>
      <c r="AB257" s="120">
        <v>74590</v>
      </c>
      <c r="AC257" s="120">
        <v>78058</v>
      </c>
      <c r="AD257" s="121">
        <v>81526</v>
      </c>
      <c r="AE257" s="119">
        <v>69350</v>
      </c>
      <c r="AF257" s="120">
        <v>91550</v>
      </c>
      <c r="AG257" s="120">
        <v>97098</v>
      </c>
      <c r="AH257" s="120">
        <v>102646</v>
      </c>
      <c r="AI257" s="120">
        <v>108194</v>
      </c>
      <c r="AJ257" s="120">
        <v>113742</v>
      </c>
      <c r="AK257" s="120">
        <v>119290</v>
      </c>
      <c r="AL257" s="120">
        <v>124838</v>
      </c>
      <c r="AM257" s="121">
        <v>130386</v>
      </c>
      <c r="AO257" s="119">
        <v>46000</v>
      </c>
      <c r="AP257" s="120">
        <v>60750</v>
      </c>
      <c r="AQ257" s="120">
        <v>64430</v>
      </c>
      <c r="AR257" s="120">
        <v>68110</v>
      </c>
      <c r="AS257" s="120">
        <v>71790</v>
      </c>
      <c r="AT257" s="120">
        <v>75470</v>
      </c>
      <c r="AU257" s="120">
        <v>79150</v>
      </c>
      <c r="AV257" s="120">
        <v>82830</v>
      </c>
      <c r="AW257" s="121">
        <v>86510</v>
      </c>
      <c r="AX257" s="119">
        <v>73600</v>
      </c>
      <c r="AY257" s="120">
        <v>97200</v>
      </c>
      <c r="AZ257" s="120">
        <v>103088</v>
      </c>
      <c r="BA257" s="120">
        <v>108976</v>
      </c>
      <c r="BB257" s="120">
        <v>114864</v>
      </c>
      <c r="BC257" s="120">
        <v>120752</v>
      </c>
      <c r="BD257" s="120">
        <v>126640</v>
      </c>
      <c r="BE257" s="120">
        <v>132528</v>
      </c>
      <c r="BF257" s="121">
        <v>138416</v>
      </c>
      <c r="BH257" s="119">
        <v>47050</v>
      </c>
      <c r="BI257" s="120">
        <v>62150</v>
      </c>
      <c r="BJ257" s="120">
        <v>65914</v>
      </c>
      <c r="BK257" s="120">
        <v>69678</v>
      </c>
      <c r="BL257" s="120">
        <v>73442</v>
      </c>
      <c r="BM257" s="120">
        <v>77206</v>
      </c>
      <c r="BN257" s="120">
        <v>80970</v>
      </c>
      <c r="BO257" s="120">
        <v>84734</v>
      </c>
      <c r="BP257" s="121">
        <v>88498</v>
      </c>
      <c r="BQ257" s="119">
        <v>75300</v>
      </c>
      <c r="BR257" s="120">
        <v>99400</v>
      </c>
      <c r="BS257" s="120">
        <v>105424</v>
      </c>
      <c r="BT257" s="120">
        <v>111448</v>
      </c>
      <c r="BU257" s="120">
        <v>117472</v>
      </c>
      <c r="BV257" s="120">
        <v>123496</v>
      </c>
      <c r="BW257" s="120">
        <v>129520</v>
      </c>
      <c r="BX257" s="120">
        <v>135544</v>
      </c>
      <c r="BY257" s="121">
        <v>141568</v>
      </c>
    </row>
    <row r="258" spans="1:77" x14ac:dyDescent="0.25">
      <c r="A258" s="85" t="s">
        <v>432</v>
      </c>
      <c r="C258">
        <v>45000</v>
      </c>
      <c r="D258">
        <v>59400</v>
      </c>
      <c r="E258">
        <v>63000</v>
      </c>
      <c r="F258">
        <v>66600</v>
      </c>
      <c r="G258">
        <v>70200</v>
      </c>
      <c r="H258">
        <v>73800</v>
      </c>
      <c r="I258">
        <v>77400</v>
      </c>
      <c r="J258">
        <v>81000</v>
      </c>
      <c r="K258">
        <v>84600</v>
      </c>
      <c r="L258">
        <v>72000</v>
      </c>
      <c r="M258">
        <v>95050</v>
      </c>
      <c r="N258">
        <v>100810</v>
      </c>
      <c r="O258">
        <v>106570</v>
      </c>
      <c r="P258">
        <v>112330</v>
      </c>
      <c r="Q258">
        <v>118090</v>
      </c>
      <c r="R258">
        <v>123850</v>
      </c>
      <c r="S258">
        <v>129610</v>
      </c>
      <c r="T258">
        <v>135370</v>
      </c>
      <c r="V258" s="119">
        <v>47900</v>
      </c>
      <c r="W258" s="120">
        <v>63250</v>
      </c>
      <c r="X258" s="120">
        <v>67082</v>
      </c>
      <c r="Y258" s="120">
        <v>70914</v>
      </c>
      <c r="Z258" s="120">
        <v>74746</v>
      </c>
      <c r="AA258" s="120">
        <v>78578</v>
      </c>
      <c r="AB258" s="120">
        <v>82410</v>
      </c>
      <c r="AC258" s="120">
        <v>86242</v>
      </c>
      <c r="AD258" s="121">
        <v>90074</v>
      </c>
      <c r="AE258" s="119">
        <v>76650</v>
      </c>
      <c r="AF258" s="120">
        <v>101200</v>
      </c>
      <c r="AG258" s="120">
        <v>107332</v>
      </c>
      <c r="AH258" s="120">
        <v>113464</v>
      </c>
      <c r="AI258" s="120">
        <v>119596</v>
      </c>
      <c r="AJ258" s="120">
        <v>125728</v>
      </c>
      <c r="AK258" s="120">
        <v>131860</v>
      </c>
      <c r="AL258" s="120">
        <v>137992</v>
      </c>
      <c r="AM258" s="121">
        <v>144124</v>
      </c>
      <c r="AO258" s="119">
        <v>49400</v>
      </c>
      <c r="AP258" s="120">
        <v>65250</v>
      </c>
      <c r="AQ258" s="120">
        <v>69202</v>
      </c>
      <c r="AR258" s="120">
        <v>73154</v>
      </c>
      <c r="AS258" s="120">
        <v>77106</v>
      </c>
      <c r="AT258" s="120">
        <v>81058</v>
      </c>
      <c r="AU258" s="120">
        <v>85010</v>
      </c>
      <c r="AV258" s="120">
        <v>88962</v>
      </c>
      <c r="AW258" s="121">
        <v>92914</v>
      </c>
      <c r="AX258" s="119">
        <v>79050</v>
      </c>
      <c r="AY258" s="120">
        <v>104350</v>
      </c>
      <c r="AZ258" s="120">
        <v>110674</v>
      </c>
      <c r="BA258" s="120">
        <v>116998</v>
      </c>
      <c r="BB258" s="120">
        <v>123322</v>
      </c>
      <c r="BC258" s="120">
        <v>129646</v>
      </c>
      <c r="BD258" s="120">
        <v>135970</v>
      </c>
      <c r="BE258" s="120">
        <v>142294</v>
      </c>
      <c r="BF258" s="121">
        <v>148618</v>
      </c>
      <c r="BH258" s="119">
        <v>51950</v>
      </c>
      <c r="BI258" s="120">
        <v>68600</v>
      </c>
      <c r="BJ258" s="120">
        <v>72756</v>
      </c>
      <c r="BK258" s="120">
        <v>76912</v>
      </c>
      <c r="BL258" s="120">
        <v>81068</v>
      </c>
      <c r="BM258" s="120">
        <v>85224</v>
      </c>
      <c r="BN258" s="120">
        <v>89380</v>
      </c>
      <c r="BO258" s="120">
        <v>93536</v>
      </c>
      <c r="BP258" s="121">
        <v>97692</v>
      </c>
      <c r="BQ258" s="119">
        <v>83100</v>
      </c>
      <c r="BR258" s="120">
        <v>109700</v>
      </c>
      <c r="BS258" s="120">
        <v>116348</v>
      </c>
      <c r="BT258" s="120">
        <v>122996</v>
      </c>
      <c r="BU258" s="120">
        <v>129644</v>
      </c>
      <c r="BV258" s="120">
        <v>136292</v>
      </c>
      <c r="BW258" s="120">
        <v>142940</v>
      </c>
      <c r="BX258" s="120">
        <v>149588</v>
      </c>
      <c r="BY258" s="121">
        <v>156236</v>
      </c>
    </row>
    <row r="259" spans="1:77" x14ac:dyDescent="0.25">
      <c r="A259" s="85" t="s">
        <v>433</v>
      </c>
      <c r="C259">
        <v>41750</v>
      </c>
      <c r="D259">
        <v>55150</v>
      </c>
      <c r="E259">
        <v>58490</v>
      </c>
      <c r="F259">
        <v>61830</v>
      </c>
      <c r="G259">
        <v>65170</v>
      </c>
      <c r="H259">
        <v>68510</v>
      </c>
      <c r="I259">
        <v>71850</v>
      </c>
      <c r="J259">
        <v>75190</v>
      </c>
      <c r="K259">
        <v>78530</v>
      </c>
      <c r="L259">
        <v>66800</v>
      </c>
      <c r="M259">
        <v>88200</v>
      </c>
      <c r="N259">
        <v>93544</v>
      </c>
      <c r="O259">
        <v>98888</v>
      </c>
      <c r="P259">
        <v>104232</v>
      </c>
      <c r="Q259">
        <v>109576</v>
      </c>
      <c r="R259">
        <v>114920</v>
      </c>
      <c r="S259">
        <v>120264</v>
      </c>
      <c r="T259">
        <v>125608</v>
      </c>
      <c r="V259" s="119">
        <v>44300</v>
      </c>
      <c r="W259" s="120">
        <v>58500</v>
      </c>
      <c r="X259" s="120">
        <v>62044</v>
      </c>
      <c r="Y259" s="120">
        <v>65588</v>
      </c>
      <c r="Z259" s="120">
        <v>69132</v>
      </c>
      <c r="AA259" s="120">
        <v>72676</v>
      </c>
      <c r="AB259" s="120">
        <v>76220</v>
      </c>
      <c r="AC259" s="120">
        <v>79764</v>
      </c>
      <c r="AD259" s="121">
        <v>83308</v>
      </c>
      <c r="AE259" s="119">
        <v>70900</v>
      </c>
      <c r="AF259" s="120">
        <v>93600</v>
      </c>
      <c r="AG259" s="120">
        <v>99272</v>
      </c>
      <c r="AH259" s="120">
        <v>104944</v>
      </c>
      <c r="AI259" s="120">
        <v>110616</v>
      </c>
      <c r="AJ259" s="120">
        <v>116288</v>
      </c>
      <c r="AK259" s="120">
        <v>121960</v>
      </c>
      <c r="AL259" s="120">
        <v>127632</v>
      </c>
      <c r="AM259" s="121">
        <v>133304</v>
      </c>
      <c r="AO259" s="119">
        <v>46800</v>
      </c>
      <c r="AP259" s="120">
        <v>61800</v>
      </c>
      <c r="AQ259" s="120">
        <v>65544</v>
      </c>
      <c r="AR259" s="120">
        <v>69288</v>
      </c>
      <c r="AS259" s="120">
        <v>73032</v>
      </c>
      <c r="AT259" s="120">
        <v>76776</v>
      </c>
      <c r="AU259" s="120">
        <v>80520</v>
      </c>
      <c r="AV259" s="120">
        <v>84264</v>
      </c>
      <c r="AW259" s="121">
        <v>88008</v>
      </c>
      <c r="AX259" s="119">
        <v>74900</v>
      </c>
      <c r="AY259" s="120">
        <v>98900</v>
      </c>
      <c r="AZ259" s="120">
        <v>104892</v>
      </c>
      <c r="BA259" s="120">
        <v>110884</v>
      </c>
      <c r="BB259" s="120">
        <v>116876</v>
      </c>
      <c r="BC259" s="120">
        <v>122868</v>
      </c>
      <c r="BD259" s="120">
        <v>128860</v>
      </c>
      <c r="BE259" s="120">
        <v>134852</v>
      </c>
      <c r="BF259" s="121">
        <v>140844</v>
      </c>
      <c r="BH259" s="119">
        <v>47050</v>
      </c>
      <c r="BI259" s="120">
        <v>62150</v>
      </c>
      <c r="BJ259" s="120">
        <v>65914</v>
      </c>
      <c r="BK259" s="120">
        <v>69678</v>
      </c>
      <c r="BL259" s="120">
        <v>73442</v>
      </c>
      <c r="BM259" s="120">
        <v>77206</v>
      </c>
      <c r="BN259" s="120">
        <v>80970</v>
      </c>
      <c r="BO259" s="120">
        <v>84734</v>
      </c>
      <c r="BP259" s="121">
        <v>88498</v>
      </c>
      <c r="BQ259" s="119">
        <v>75300</v>
      </c>
      <c r="BR259" s="120">
        <v>99400</v>
      </c>
      <c r="BS259" s="120">
        <v>105424</v>
      </c>
      <c r="BT259" s="120">
        <v>111448</v>
      </c>
      <c r="BU259" s="120">
        <v>117472</v>
      </c>
      <c r="BV259" s="120">
        <v>123496</v>
      </c>
      <c r="BW259" s="120">
        <v>129520</v>
      </c>
      <c r="BX259" s="120">
        <v>135544</v>
      </c>
      <c r="BY259" s="121">
        <v>141568</v>
      </c>
    </row>
    <row r="260" spans="1:77" x14ac:dyDescent="0.25">
      <c r="A260" s="85" t="s">
        <v>434</v>
      </c>
      <c r="C260">
        <v>49400</v>
      </c>
      <c r="D260">
        <v>65250</v>
      </c>
      <c r="E260">
        <v>69202</v>
      </c>
      <c r="F260">
        <v>73154</v>
      </c>
      <c r="G260">
        <v>77106</v>
      </c>
      <c r="H260">
        <v>81058</v>
      </c>
      <c r="I260">
        <v>85010</v>
      </c>
      <c r="J260">
        <v>88962</v>
      </c>
      <c r="K260">
        <v>92914</v>
      </c>
      <c r="L260">
        <v>79050</v>
      </c>
      <c r="M260">
        <v>104350</v>
      </c>
      <c r="N260">
        <v>110674</v>
      </c>
      <c r="O260">
        <v>116998</v>
      </c>
      <c r="P260">
        <v>123322</v>
      </c>
      <c r="Q260">
        <v>129646</v>
      </c>
      <c r="R260">
        <v>135970</v>
      </c>
      <c r="S260">
        <v>142294</v>
      </c>
      <c r="T260">
        <v>148618</v>
      </c>
      <c r="V260" s="119">
        <v>49950</v>
      </c>
      <c r="W260" s="120">
        <v>65950</v>
      </c>
      <c r="X260" s="120">
        <v>69946</v>
      </c>
      <c r="Y260" s="120">
        <v>73942</v>
      </c>
      <c r="Z260" s="120">
        <v>77938</v>
      </c>
      <c r="AA260" s="120">
        <v>81934</v>
      </c>
      <c r="AB260" s="120">
        <v>85930</v>
      </c>
      <c r="AC260" s="120">
        <v>89926</v>
      </c>
      <c r="AD260" s="121">
        <v>93922</v>
      </c>
      <c r="AE260" s="119">
        <v>79900</v>
      </c>
      <c r="AF260" s="120">
        <v>105500</v>
      </c>
      <c r="AG260" s="120">
        <v>111892</v>
      </c>
      <c r="AH260" s="120">
        <v>118284</v>
      </c>
      <c r="AI260" s="120">
        <v>124676</v>
      </c>
      <c r="AJ260" s="120">
        <v>131068</v>
      </c>
      <c r="AK260" s="120">
        <v>137460</v>
      </c>
      <c r="AL260" s="120">
        <v>143852</v>
      </c>
      <c r="AM260" s="121">
        <v>150244</v>
      </c>
      <c r="AO260" s="119">
        <v>52200</v>
      </c>
      <c r="AP260" s="120">
        <v>68950</v>
      </c>
      <c r="AQ260" s="120">
        <v>73126</v>
      </c>
      <c r="AR260" s="120">
        <v>77302</v>
      </c>
      <c r="AS260" s="120">
        <v>81478</v>
      </c>
      <c r="AT260" s="120">
        <v>85654</v>
      </c>
      <c r="AU260" s="120">
        <v>89830</v>
      </c>
      <c r="AV260" s="120">
        <v>94006</v>
      </c>
      <c r="AW260" s="121">
        <v>98182</v>
      </c>
      <c r="AX260" s="119">
        <v>83500</v>
      </c>
      <c r="AY260" s="120">
        <v>110250</v>
      </c>
      <c r="AZ260" s="120">
        <v>116930</v>
      </c>
      <c r="BA260" s="120">
        <v>123610</v>
      </c>
      <c r="BB260" s="120">
        <v>130290</v>
      </c>
      <c r="BC260" s="120">
        <v>136970</v>
      </c>
      <c r="BD260" s="120">
        <v>143650</v>
      </c>
      <c r="BE260" s="120">
        <v>150330</v>
      </c>
      <c r="BF260" s="121">
        <v>157010</v>
      </c>
      <c r="BH260" s="119">
        <v>52200</v>
      </c>
      <c r="BI260" s="120">
        <v>68950</v>
      </c>
      <c r="BJ260" s="120">
        <v>73126</v>
      </c>
      <c r="BK260" s="120">
        <v>77302</v>
      </c>
      <c r="BL260" s="120">
        <v>81478</v>
      </c>
      <c r="BM260" s="120">
        <v>85654</v>
      </c>
      <c r="BN260" s="120">
        <v>89830</v>
      </c>
      <c r="BO260" s="120">
        <v>94006</v>
      </c>
      <c r="BP260" s="121">
        <v>98182</v>
      </c>
      <c r="BQ260" s="119">
        <v>83500</v>
      </c>
      <c r="BR260" s="120">
        <v>110250</v>
      </c>
      <c r="BS260" s="120">
        <v>116930</v>
      </c>
      <c r="BT260" s="120">
        <v>123610</v>
      </c>
      <c r="BU260" s="120">
        <v>130290</v>
      </c>
      <c r="BV260" s="120">
        <v>136970</v>
      </c>
      <c r="BW260" s="120">
        <v>143650</v>
      </c>
      <c r="BX260" s="120">
        <v>150330</v>
      </c>
      <c r="BY260" s="121">
        <v>157010</v>
      </c>
    </row>
    <row r="261" spans="1:77" x14ac:dyDescent="0.25">
      <c r="A261" s="85" t="s">
        <v>435</v>
      </c>
      <c r="C261">
        <v>42500</v>
      </c>
      <c r="D261">
        <v>56100</v>
      </c>
      <c r="E261">
        <v>59500</v>
      </c>
      <c r="F261">
        <v>62900</v>
      </c>
      <c r="G261">
        <v>66300</v>
      </c>
      <c r="H261">
        <v>69700</v>
      </c>
      <c r="I261">
        <v>73100</v>
      </c>
      <c r="J261">
        <v>76500</v>
      </c>
      <c r="K261">
        <v>79900</v>
      </c>
      <c r="L261">
        <v>68000</v>
      </c>
      <c r="M261">
        <v>89750</v>
      </c>
      <c r="N261">
        <v>95190</v>
      </c>
      <c r="O261">
        <v>100630</v>
      </c>
      <c r="P261">
        <v>106070</v>
      </c>
      <c r="Q261">
        <v>111510</v>
      </c>
      <c r="R261">
        <v>116950</v>
      </c>
      <c r="S261">
        <v>122390</v>
      </c>
      <c r="T261">
        <v>127830</v>
      </c>
      <c r="V261" s="119">
        <v>45600</v>
      </c>
      <c r="W261" s="120">
        <v>60200</v>
      </c>
      <c r="X261" s="120">
        <v>63848</v>
      </c>
      <c r="Y261" s="120">
        <v>67496</v>
      </c>
      <c r="Z261" s="120">
        <v>71144</v>
      </c>
      <c r="AA261" s="120">
        <v>74792</v>
      </c>
      <c r="AB261" s="120">
        <v>78440</v>
      </c>
      <c r="AC261" s="120">
        <v>82088</v>
      </c>
      <c r="AD261" s="121">
        <v>85736</v>
      </c>
      <c r="AE261" s="119">
        <v>72950</v>
      </c>
      <c r="AF261" s="120">
        <v>96300</v>
      </c>
      <c r="AG261" s="120">
        <v>102136</v>
      </c>
      <c r="AH261" s="120">
        <v>107972</v>
      </c>
      <c r="AI261" s="120">
        <v>113808</v>
      </c>
      <c r="AJ261" s="120">
        <v>119644</v>
      </c>
      <c r="AK261" s="120">
        <v>125480</v>
      </c>
      <c r="AL261" s="120">
        <v>131316</v>
      </c>
      <c r="AM261" s="121">
        <v>137152</v>
      </c>
      <c r="AO261" s="119">
        <v>47150</v>
      </c>
      <c r="AP261" s="120">
        <v>62250</v>
      </c>
      <c r="AQ261" s="120">
        <v>66022</v>
      </c>
      <c r="AR261" s="120">
        <v>69794</v>
      </c>
      <c r="AS261" s="120">
        <v>73566</v>
      </c>
      <c r="AT261" s="120">
        <v>77338</v>
      </c>
      <c r="AU261" s="120">
        <v>81110</v>
      </c>
      <c r="AV261" s="120">
        <v>84882</v>
      </c>
      <c r="AW261" s="121">
        <v>88654</v>
      </c>
      <c r="AX261" s="119">
        <v>75450</v>
      </c>
      <c r="AY261" s="120">
        <v>99600</v>
      </c>
      <c r="AZ261" s="120">
        <v>105636</v>
      </c>
      <c r="BA261" s="120">
        <v>111672</v>
      </c>
      <c r="BB261" s="120">
        <v>117708</v>
      </c>
      <c r="BC261" s="120">
        <v>123744</v>
      </c>
      <c r="BD261" s="120">
        <v>129780</v>
      </c>
      <c r="BE261" s="120">
        <v>135816</v>
      </c>
      <c r="BF261" s="121">
        <v>141852</v>
      </c>
      <c r="BH261" s="119">
        <v>48700</v>
      </c>
      <c r="BI261" s="120">
        <v>64300</v>
      </c>
      <c r="BJ261" s="120">
        <v>68196</v>
      </c>
      <c r="BK261" s="120">
        <v>72092</v>
      </c>
      <c r="BL261" s="120">
        <v>75988</v>
      </c>
      <c r="BM261" s="120">
        <v>79884</v>
      </c>
      <c r="BN261" s="120">
        <v>83780</v>
      </c>
      <c r="BO261" s="120">
        <v>87676</v>
      </c>
      <c r="BP261" s="121">
        <v>91572</v>
      </c>
      <c r="BQ261" s="119">
        <v>77900</v>
      </c>
      <c r="BR261" s="120">
        <v>102850</v>
      </c>
      <c r="BS261" s="120">
        <v>109082</v>
      </c>
      <c r="BT261" s="120">
        <v>115314</v>
      </c>
      <c r="BU261" s="120">
        <v>121546</v>
      </c>
      <c r="BV261" s="120">
        <v>127778</v>
      </c>
      <c r="BW261" s="120">
        <v>134010</v>
      </c>
      <c r="BX261" s="120">
        <v>140242</v>
      </c>
      <c r="BY261" s="121">
        <v>146474</v>
      </c>
    </row>
    <row r="262" spans="1:77" x14ac:dyDescent="0.25">
      <c r="A262" s="85" t="s">
        <v>436</v>
      </c>
      <c r="C262">
        <v>43000</v>
      </c>
      <c r="D262">
        <v>56800</v>
      </c>
      <c r="E262">
        <v>60240</v>
      </c>
      <c r="F262">
        <v>63680</v>
      </c>
      <c r="G262">
        <v>67120</v>
      </c>
      <c r="H262">
        <v>70560</v>
      </c>
      <c r="I262">
        <v>74000</v>
      </c>
      <c r="J262">
        <v>77440</v>
      </c>
      <c r="K262">
        <v>80880</v>
      </c>
      <c r="L262">
        <v>68800</v>
      </c>
      <c r="M262">
        <v>90800</v>
      </c>
      <c r="N262">
        <v>96304</v>
      </c>
      <c r="O262">
        <v>101808</v>
      </c>
      <c r="P262">
        <v>107312</v>
      </c>
      <c r="Q262">
        <v>112816</v>
      </c>
      <c r="R262">
        <v>118320</v>
      </c>
      <c r="S262">
        <v>123824</v>
      </c>
      <c r="T262">
        <v>129328</v>
      </c>
      <c r="V262" s="119">
        <v>47300</v>
      </c>
      <c r="W262" s="120">
        <v>62450</v>
      </c>
      <c r="X262" s="120">
        <v>66234</v>
      </c>
      <c r="Y262" s="120">
        <v>70018</v>
      </c>
      <c r="Z262" s="120">
        <v>73802</v>
      </c>
      <c r="AA262" s="120">
        <v>77586</v>
      </c>
      <c r="AB262" s="120">
        <v>81370</v>
      </c>
      <c r="AC262" s="120">
        <v>85154</v>
      </c>
      <c r="AD262" s="121">
        <v>88938</v>
      </c>
      <c r="AE262" s="119">
        <v>75650</v>
      </c>
      <c r="AF262" s="120">
        <v>99850</v>
      </c>
      <c r="AG262" s="120">
        <v>105902</v>
      </c>
      <c r="AH262" s="120">
        <v>111954</v>
      </c>
      <c r="AI262" s="120">
        <v>118006</v>
      </c>
      <c r="AJ262" s="120">
        <v>124058</v>
      </c>
      <c r="AK262" s="120">
        <v>130110</v>
      </c>
      <c r="AL262" s="120">
        <v>136162</v>
      </c>
      <c r="AM262" s="121">
        <v>142214</v>
      </c>
      <c r="AO262" s="119">
        <v>49100</v>
      </c>
      <c r="AP262" s="120">
        <v>64850</v>
      </c>
      <c r="AQ262" s="120">
        <v>68778</v>
      </c>
      <c r="AR262" s="120">
        <v>72706</v>
      </c>
      <c r="AS262" s="120">
        <v>76634</v>
      </c>
      <c r="AT262" s="120">
        <v>80562</v>
      </c>
      <c r="AU262" s="120">
        <v>84490</v>
      </c>
      <c r="AV262" s="120">
        <v>88418</v>
      </c>
      <c r="AW262" s="121">
        <v>92346</v>
      </c>
      <c r="AX262" s="119">
        <v>78550</v>
      </c>
      <c r="AY262" s="120">
        <v>103700</v>
      </c>
      <c r="AZ262" s="120">
        <v>109984</v>
      </c>
      <c r="BA262" s="120">
        <v>116268</v>
      </c>
      <c r="BB262" s="120">
        <v>122552</v>
      </c>
      <c r="BC262" s="120">
        <v>128836</v>
      </c>
      <c r="BD262" s="120">
        <v>135120</v>
      </c>
      <c r="BE262" s="120">
        <v>141404</v>
      </c>
      <c r="BF262" s="121">
        <v>147688</v>
      </c>
      <c r="BH262" s="119">
        <v>52300</v>
      </c>
      <c r="BI262" s="120">
        <v>69050</v>
      </c>
      <c r="BJ262" s="120">
        <v>73234</v>
      </c>
      <c r="BK262" s="120">
        <v>77418</v>
      </c>
      <c r="BL262" s="120">
        <v>81602</v>
      </c>
      <c r="BM262" s="120">
        <v>85786</v>
      </c>
      <c r="BN262" s="120">
        <v>89970</v>
      </c>
      <c r="BO262" s="120">
        <v>94154</v>
      </c>
      <c r="BP262" s="121">
        <v>98338</v>
      </c>
      <c r="BQ262" s="119">
        <v>83700</v>
      </c>
      <c r="BR262" s="120">
        <v>110500</v>
      </c>
      <c r="BS262" s="120">
        <v>117196</v>
      </c>
      <c r="BT262" s="120">
        <v>123892</v>
      </c>
      <c r="BU262" s="120">
        <v>130588</v>
      </c>
      <c r="BV262" s="120">
        <v>137284</v>
      </c>
      <c r="BW262" s="120">
        <v>143980</v>
      </c>
      <c r="BX262" s="120">
        <v>150676</v>
      </c>
      <c r="BY262" s="121">
        <v>157372</v>
      </c>
    </row>
    <row r="263" spans="1:77" x14ac:dyDescent="0.25">
      <c r="A263" s="85" t="s">
        <v>437</v>
      </c>
      <c r="C263">
        <v>45150</v>
      </c>
      <c r="D263">
        <v>59600</v>
      </c>
      <c r="E263">
        <v>63212</v>
      </c>
      <c r="F263">
        <v>66824</v>
      </c>
      <c r="G263">
        <v>70436</v>
      </c>
      <c r="H263">
        <v>74048</v>
      </c>
      <c r="I263">
        <v>77660</v>
      </c>
      <c r="J263">
        <v>81272</v>
      </c>
      <c r="K263">
        <v>84884</v>
      </c>
      <c r="L263">
        <v>72250</v>
      </c>
      <c r="M263">
        <v>95350</v>
      </c>
      <c r="N263">
        <v>101130</v>
      </c>
      <c r="O263">
        <v>106910</v>
      </c>
      <c r="P263">
        <v>112690</v>
      </c>
      <c r="Q263">
        <v>118470</v>
      </c>
      <c r="R263">
        <v>124250</v>
      </c>
      <c r="S263">
        <v>130030</v>
      </c>
      <c r="T263">
        <v>135810</v>
      </c>
      <c r="V263" s="119">
        <v>45150</v>
      </c>
      <c r="W263" s="120">
        <v>59600</v>
      </c>
      <c r="X263" s="120">
        <v>63212</v>
      </c>
      <c r="Y263" s="120">
        <v>66824</v>
      </c>
      <c r="Z263" s="120">
        <v>70436</v>
      </c>
      <c r="AA263" s="120">
        <v>74048</v>
      </c>
      <c r="AB263" s="120">
        <v>77660</v>
      </c>
      <c r="AC263" s="120">
        <v>81272</v>
      </c>
      <c r="AD263" s="121">
        <v>84884</v>
      </c>
      <c r="AE263" s="119">
        <v>72250</v>
      </c>
      <c r="AF263" s="120">
        <v>95400</v>
      </c>
      <c r="AG263" s="120">
        <v>101180</v>
      </c>
      <c r="AH263" s="120">
        <v>106960</v>
      </c>
      <c r="AI263" s="120">
        <v>112740</v>
      </c>
      <c r="AJ263" s="120">
        <v>118520</v>
      </c>
      <c r="AK263" s="120">
        <v>124300</v>
      </c>
      <c r="AL263" s="120">
        <v>130080</v>
      </c>
      <c r="AM263" s="121">
        <v>135860</v>
      </c>
      <c r="AO263" s="119">
        <v>47100</v>
      </c>
      <c r="AP263" s="120">
        <v>62200</v>
      </c>
      <c r="AQ263" s="120">
        <v>65968</v>
      </c>
      <c r="AR263" s="120">
        <v>69736</v>
      </c>
      <c r="AS263" s="120">
        <v>73504</v>
      </c>
      <c r="AT263" s="120">
        <v>77272</v>
      </c>
      <c r="AU263" s="120">
        <v>81040</v>
      </c>
      <c r="AV263" s="120">
        <v>84808</v>
      </c>
      <c r="AW263" s="121">
        <v>88576</v>
      </c>
      <c r="AX263" s="119">
        <v>75350</v>
      </c>
      <c r="AY263" s="120">
        <v>99500</v>
      </c>
      <c r="AZ263" s="120">
        <v>105528</v>
      </c>
      <c r="BA263" s="120">
        <v>111556</v>
      </c>
      <c r="BB263" s="120">
        <v>117584</v>
      </c>
      <c r="BC263" s="120">
        <v>123612</v>
      </c>
      <c r="BD263" s="120">
        <v>129640</v>
      </c>
      <c r="BE263" s="120">
        <v>135668</v>
      </c>
      <c r="BF263" s="121">
        <v>141696</v>
      </c>
      <c r="BH263" s="119">
        <v>48850</v>
      </c>
      <c r="BI263" s="120">
        <v>64500</v>
      </c>
      <c r="BJ263" s="120">
        <v>68408</v>
      </c>
      <c r="BK263" s="120">
        <v>72316</v>
      </c>
      <c r="BL263" s="120">
        <v>76224</v>
      </c>
      <c r="BM263" s="120">
        <v>80132</v>
      </c>
      <c r="BN263" s="120">
        <v>84040</v>
      </c>
      <c r="BO263" s="120">
        <v>87948</v>
      </c>
      <c r="BP263" s="121">
        <v>91856</v>
      </c>
      <c r="BQ263" s="119">
        <v>78150</v>
      </c>
      <c r="BR263" s="120">
        <v>103200</v>
      </c>
      <c r="BS263" s="120">
        <v>109452</v>
      </c>
      <c r="BT263" s="120">
        <v>115704</v>
      </c>
      <c r="BU263" s="120">
        <v>121956</v>
      </c>
      <c r="BV263" s="120">
        <v>128208</v>
      </c>
      <c r="BW263" s="120">
        <v>134460</v>
      </c>
      <c r="BX263" s="120">
        <v>140712</v>
      </c>
      <c r="BY263" s="121">
        <v>146964</v>
      </c>
    </row>
    <row r="264" spans="1:77" x14ac:dyDescent="0.25">
      <c r="A264" s="85" t="s">
        <v>438</v>
      </c>
      <c r="C264">
        <v>41750</v>
      </c>
      <c r="D264">
        <v>55150</v>
      </c>
      <c r="E264">
        <v>58490</v>
      </c>
      <c r="F264">
        <v>61830</v>
      </c>
      <c r="G264">
        <v>65170</v>
      </c>
      <c r="H264">
        <v>68510</v>
      </c>
      <c r="I264">
        <v>71850</v>
      </c>
      <c r="J264">
        <v>75190</v>
      </c>
      <c r="K264">
        <v>78530</v>
      </c>
      <c r="L264">
        <v>66800</v>
      </c>
      <c r="M264">
        <v>88200</v>
      </c>
      <c r="N264">
        <v>93544</v>
      </c>
      <c r="O264">
        <v>98888</v>
      </c>
      <c r="P264">
        <v>104232</v>
      </c>
      <c r="Q264">
        <v>109576</v>
      </c>
      <c r="R264">
        <v>114920</v>
      </c>
      <c r="S264">
        <v>120264</v>
      </c>
      <c r="T264">
        <v>125608</v>
      </c>
      <c r="V264" s="119">
        <v>43350</v>
      </c>
      <c r="W264" s="120">
        <v>57250</v>
      </c>
      <c r="X264" s="120">
        <v>60718</v>
      </c>
      <c r="Y264" s="120">
        <v>64186</v>
      </c>
      <c r="Z264" s="120">
        <v>67654</v>
      </c>
      <c r="AA264" s="120">
        <v>71122</v>
      </c>
      <c r="AB264" s="120">
        <v>74590</v>
      </c>
      <c r="AC264" s="120">
        <v>78058</v>
      </c>
      <c r="AD264" s="121">
        <v>81526</v>
      </c>
      <c r="AE264" s="119">
        <v>69350</v>
      </c>
      <c r="AF264" s="120">
        <v>91550</v>
      </c>
      <c r="AG264" s="120">
        <v>97098</v>
      </c>
      <c r="AH264" s="120">
        <v>102646</v>
      </c>
      <c r="AI264" s="120">
        <v>108194</v>
      </c>
      <c r="AJ264" s="120">
        <v>113742</v>
      </c>
      <c r="AK264" s="120">
        <v>119290</v>
      </c>
      <c r="AL264" s="120">
        <v>124838</v>
      </c>
      <c r="AM264" s="121">
        <v>130386</v>
      </c>
      <c r="AO264" s="119">
        <v>46000</v>
      </c>
      <c r="AP264" s="120">
        <v>60750</v>
      </c>
      <c r="AQ264" s="120">
        <v>64430</v>
      </c>
      <c r="AR264" s="120">
        <v>68110</v>
      </c>
      <c r="AS264" s="120">
        <v>71790</v>
      </c>
      <c r="AT264" s="120">
        <v>75470</v>
      </c>
      <c r="AU264" s="120">
        <v>79150</v>
      </c>
      <c r="AV264" s="120">
        <v>82830</v>
      </c>
      <c r="AW264" s="121">
        <v>86510</v>
      </c>
      <c r="AX264" s="119">
        <v>73600</v>
      </c>
      <c r="AY264" s="120">
        <v>97200</v>
      </c>
      <c r="AZ264" s="120">
        <v>103088</v>
      </c>
      <c r="BA264" s="120">
        <v>108976</v>
      </c>
      <c r="BB264" s="120">
        <v>114864</v>
      </c>
      <c r="BC264" s="120">
        <v>120752</v>
      </c>
      <c r="BD264" s="120">
        <v>126640</v>
      </c>
      <c r="BE264" s="120">
        <v>132528</v>
      </c>
      <c r="BF264" s="121">
        <v>138416</v>
      </c>
      <c r="BH264" s="119">
        <v>47050</v>
      </c>
      <c r="BI264" s="120">
        <v>62150</v>
      </c>
      <c r="BJ264" s="120">
        <v>65914</v>
      </c>
      <c r="BK264" s="120">
        <v>69678</v>
      </c>
      <c r="BL264" s="120">
        <v>73442</v>
      </c>
      <c r="BM264" s="120">
        <v>77206</v>
      </c>
      <c r="BN264" s="120">
        <v>80970</v>
      </c>
      <c r="BO264" s="120">
        <v>84734</v>
      </c>
      <c r="BP264" s="121">
        <v>88498</v>
      </c>
      <c r="BQ264" s="119">
        <v>75300</v>
      </c>
      <c r="BR264" s="120">
        <v>99400</v>
      </c>
      <c r="BS264" s="120">
        <v>105424</v>
      </c>
      <c r="BT264" s="120">
        <v>111448</v>
      </c>
      <c r="BU264" s="120">
        <v>117472</v>
      </c>
      <c r="BV264" s="120">
        <v>123496</v>
      </c>
      <c r="BW264" s="120">
        <v>129520</v>
      </c>
      <c r="BX264" s="120">
        <v>135544</v>
      </c>
      <c r="BY264" s="121">
        <v>141568</v>
      </c>
    </row>
    <row r="265" spans="1:77" x14ac:dyDescent="0.25">
      <c r="A265" s="85" t="s">
        <v>439</v>
      </c>
      <c r="C265">
        <v>41750</v>
      </c>
      <c r="D265">
        <v>55150</v>
      </c>
      <c r="E265">
        <v>58490</v>
      </c>
      <c r="F265">
        <v>61830</v>
      </c>
      <c r="G265">
        <v>65170</v>
      </c>
      <c r="H265">
        <v>68510</v>
      </c>
      <c r="I265">
        <v>71850</v>
      </c>
      <c r="J265">
        <v>75190</v>
      </c>
      <c r="K265">
        <v>78530</v>
      </c>
      <c r="L265">
        <v>66800</v>
      </c>
      <c r="M265">
        <v>88200</v>
      </c>
      <c r="N265">
        <v>93544</v>
      </c>
      <c r="O265">
        <v>98888</v>
      </c>
      <c r="P265">
        <v>104232</v>
      </c>
      <c r="Q265">
        <v>109576</v>
      </c>
      <c r="R265">
        <v>114920</v>
      </c>
      <c r="S265">
        <v>120264</v>
      </c>
      <c r="T265">
        <v>125608</v>
      </c>
      <c r="V265" s="119">
        <v>44800</v>
      </c>
      <c r="W265" s="120">
        <v>59150</v>
      </c>
      <c r="X265" s="120">
        <v>62734</v>
      </c>
      <c r="Y265" s="120">
        <v>66318</v>
      </c>
      <c r="Z265" s="120">
        <v>69902</v>
      </c>
      <c r="AA265" s="120">
        <v>73486</v>
      </c>
      <c r="AB265" s="120">
        <v>77070</v>
      </c>
      <c r="AC265" s="120">
        <v>80654</v>
      </c>
      <c r="AD265" s="121">
        <v>84238</v>
      </c>
      <c r="AE265" s="119">
        <v>71700</v>
      </c>
      <c r="AF265" s="120">
        <v>94650</v>
      </c>
      <c r="AG265" s="120">
        <v>100386</v>
      </c>
      <c r="AH265" s="120">
        <v>106122</v>
      </c>
      <c r="AI265" s="120">
        <v>111858</v>
      </c>
      <c r="AJ265" s="120">
        <v>117594</v>
      </c>
      <c r="AK265" s="120">
        <v>123330</v>
      </c>
      <c r="AL265" s="120">
        <v>129066</v>
      </c>
      <c r="AM265" s="121">
        <v>134802</v>
      </c>
      <c r="AO265" s="119">
        <v>48900</v>
      </c>
      <c r="AP265" s="120">
        <v>64550</v>
      </c>
      <c r="AQ265" s="120">
        <v>68462</v>
      </c>
      <c r="AR265" s="120">
        <v>72374</v>
      </c>
      <c r="AS265" s="120">
        <v>76286</v>
      </c>
      <c r="AT265" s="120">
        <v>80198</v>
      </c>
      <c r="AU265" s="120">
        <v>84110</v>
      </c>
      <c r="AV265" s="120">
        <v>88022</v>
      </c>
      <c r="AW265" s="121">
        <v>91934</v>
      </c>
      <c r="AX265" s="119">
        <v>78250</v>
      </c>
      <c r="AY265" s="120">
        <v>103300</v>
      </c>
      <c r="AZ265" s="120">
        <v>109560</v>
      </c>
      <c r="BA265" s="120">
        <v>115820</v>
      </c>
      <c r="BB265" s="120">
        <v>122080</v>
      </c>
      <c r="BC265" s="120">
        <v>128340</v>
      </c>
      <c r="BD265" s="120">
        <v>134600</v>
      </c>
      <c r="BE265" s="120">
        <v>140860</v>
      </c>
      <c r="BF265" s="121">
        <v>147120</v>
      </c>
      <c r="BH265" s="119">
        <v>48900</v>
      </c>
      <c r="BI265" s="120">
        <v>64550</v>
      </c>
      <c r="BJ265" s="120">
        <v>68462</v>
      </c>
      <c r="BK265" s="120">
        <v>72374</v>
      </c>
      <c r="BL265" s="120">
        <v>76286</v>
      </c>
      <c r="BM265" s="120">
        <v>80198</v>
      </c>
      <c r="BN265" s="120">
        <v>84110</v>
      </c>
      <c r="BO265" s="120">
        <v>88022</v>
      </c>
      <c r="BP265" s="121">
        <v>91934</v>
      </c>
      <c r="BQ265" s="119">
        <v>78250</v>
      </c>
      <c r="BR265" s="120">
        <v>103300</v>
      </c>
      <c r="BS265" s="120">
        <v>109560</v>
      </c>
      <c r="BT265" s="120">
        <v>115820</v>
      </c>
      <c r="BU265" s="120">
        <v>122080</v>
      </c>
      <c r="BV265" s="120">
        <v>128340</v>
      </c>
      <c r="BW265" s="120">
        <v>134600</v>
      </c>
      <c r="BX265" s="120">
        <v>140860</v>
      </c>
      <c r="BY265" s="121">
        <v>147120</v>
      </c>
    </row>
    <row r="266" spans="1:77" x14ac:dyDescent="0.25">
      <c r="A266" s="85" t="s">
        <v>440</v>
      </c>
      <c r="C266">
        <v>41750</v>
      </c>
      <c r="D266">
        <v>55150</v>
      </c>
      <c r="E266">
        <v>58490</v>
      </c>
      <c r="F266">
        <v>61830</v>
      </c>
      <c r="G266">
        <v>65170</v>
      </c>
      <c r="H266">
        <v>68510</v>
      </c>
      <c r="I266">
        <v>71850</v>
      </c>
      <c r="J266">
        <v>75190</v>
      </c>
      <c r="K266">
        <v>78530</v>
      </c>
      <c r="L266">
        <v>66800</v>
      </c>
      <c r="M266">
        <v>88200</v>
      </c>
      <c r="N266">
        <v>93544</v>
      </c>
      <c r="O266">
        <v>98888</v>
      </c>
      <c r="P266">
        <v>104232</v>
      </c>
      <c r="Q266">
        <v>109576</v>
      </c>
      <c r="R266">
        <v>114920</v>
      </c>
      <c r="S266">
        <v>120264</v>
      </c>
      <c r="T266">
        <v>125608</v>
      </c>
      <c r="V266" s="119">
        <v>43350</v>
      </c>
      <c r="W266" s="120">
        <v>57250</v>
      </c>
      <c r="X266" s="120">
        <v>60718</v>
      </c>
      <c r="Y266" s="120">
        <v>64186</v>
      </c>
      <c r="Z266" s="120">
        <v>67654</v>
      </c>
      <c r="AA266" s="120">
        <v>71122</v>
      </c>
      <c r="AB266" s="120">
        <v>74590</v>
      </c>
      <c r="AC266" s="120">
        <v>78058</v>
      </c>
      <c r="AD266" s="121">
        <v>81526</v>
      </c>
      <c r="AE266" s="119">
        <v>69350</v>
      </c>
      <c r="AF266" s="120">
        <v>91550</v>
      </c>
      <c r="AG266" s="120">
        <v>97098</v>
      </c>
      <c r="AH266" s="120">
        <v>102646</v>
      </c>
      <c r="AI266" s="120">
        <v>108194</v>
      </c>
      <c r="AJ266" s="120">
        <v>113742</v>
      </c>
      <c r="AK266" s="120">
        <v>119290</v>
      </c>
      <c r="AL266" s="120">
        <v>124838</v>
      </c>
      <c r="AM266" s="121">
        <v>130386</v>
      </c>
      <c r="AO266" s="119">
        <v>46000</v>
      </c>
      <c r="AP266" s="120">
        <v>60750</v>
      </c>
      <c r="AQ266" s="120">
        <v>64430</v>
      </c>
      <c r="AR266" s="120">
        <v>68110</v>
      </c>
      <c r="AS266" s="120">
        <v>71790</v>
      </c>
      <c r="AT266" s="120">
        <v>75470</v>
      </c>
      <c r="AU266" s="120">
        <v>79150</v>
      </c>
      <c r="AV266" s="120">
        <v>82830</v>
      </c>
      <c r="AW266" s="121">
        <v>86510</v>
      </c>
      <c r="AX266" s="119">
        <v>73600</v>
      </c>
      <c r="AY266" s="120">
        <v>97200</v>
      </c>
      <c r="AZ266" s="120">
        <v>103088</v>
      </c>
      <c r="BA266" s="120">
        <v>108976</v>
      </c>
      <c r="BB266" s="120">
        <v>114864</v>
      </c>
      <c r="BC266" s="120">
        <v>120752</v>
      </c>
      <c r="BD266" s="120">
        <v>126640</v>
      </c>
      <c r="BE266" s="120">
        <v>132528</v>
      </c>
      <c r="BF266" s="121">
        <v>138416</v>
      </c>
      <c r="BH266" s="119">
        <v>47050</v>
      </c>
      <c r="BI266" s="120">
        <v>62150</v>
      </c>
      <c r="BJ266" s="120">
        <v>65914</v>
      </c>
      <c r="BK266" s="120">
        <v>69678</v>
      </c>
      <c r="BL266" s="120">
        <v>73442</v>
      </c>
      <c r="BM266" s="120">
        <v>77206</v>
      </c>
      <c r="BN266" s="120">
        <v>80970</v>
      </c>
      <c r="BO266" s="120">
        <v>84734</v>
      </c>
      <c r="BP266" s="121">
        <v>88498</v>
      </c>
      <c r="BQ266" s="119">
        <v>75300</v>
      </c>
      <c r="BR266" s="120">
        <v>99400</v>
      </c>
      <c r="BS266" s="120">
        <v>105424</v>
      </c>
      <c r="BT266" s="120">
        <v>111448</v>
      </c>
      <c r="BU266" s="120">
        <v>117472</v>
      </c>
      <c r="BV266" s="120">
        <v>123496</v>
      </c>
      <c r="BW266" s="120">
        <v>129520</v>
      </c>
      <c r="BX266" s="120">
        <v>135544</v>
      </c>
      <c r="BY266" s="121">
        <v>141568</v>
      </c>
    </row>
    <row r="267" spans="1:77" x14ac:dyDescent="0.25">
      <c r="A267" s="85" t="s">
        <v>441</v>
      </c>
      <c r="C267">
        <v>41750</v>
      </c>
      <c r="D267">
        <v>55150</v>
      </c>
      <c r="E267">
        <v>58490</v>
      </c>
      <c r="F267">
        <v>61830</v>
      </c>
      <c r="G267">
        <v>65170</v>
      </c>
      <c r="H267">
        <v>68510</v>
      </c>
      <c r="I267">
        <v>71850</v>
      </c>
      <c r="J267">
        <v>75190</v>
      </c>
      <c r="K267">
        <v>78530</v>
      </c>
      <c r="L267">
        <v>66800</v>
      </c>
      <c r="M267">
        <v>88200</v>
      </c>
      <c r="N267">
        <v>93544</v>
      </c>
      <c r="O267">
        <v>98888</v>
      </c>
      <c r="P267">
        <v>104232</v>
      </c>
      <c r="Q267">
        <v>109576</v>
      </c>
      <c r="R267">
        <v>114920</v>
      </c>
      <c r="S267">
        <v>120264</v>
      </c>
      <c r="T267">
        <v>125608</v>
      </c>
      <c r="V267" s="119">
        <v>43350</v>
      </c>
      <c r="W267" s="120">
        <v>57250</v>
      </c>
      <c r="X267" s="120">
        <v>60718</v>
      </c>
      <c r="Y267" s="120">
        <v>64186</v>
      </c>
      <c r="Z267" s="120">
        <v>67654</v>
      </c>
      <c r="AA267" s="120">
        <v>71122</v>
      </c>
      <c r="AB267" s="120">
        <v>74590</v>
      </c>
      <c r="AC267" s="120">
        <v>78058</v>
      </c>
      <c r="AD267" s="121">
        <v>81526</v>
      </c>
      <c r="AE267" s="119">
        <v>69350</v>
      </c>
      <c r="AF267" s="120">
        <v>91550</v>
      </c>
      <c r="AG267" s="120">
        <v>97098</v>
      </c>
      <c r="AH267" s="120">
        <v>102646</v>
      </c>
      <c r="AI267" s="120">
        <v>108194</v>
      </c>
      <c r="AJ267" s="120">
        <v>113742</v>
      </c>
      <c r="AK267" s="120">
        <v>119290</v>
      </c>
      <c r="AL267" s="120">
        <v>124838</v>
      </c>
      <c r="AM267" s="121">
        <v>130386</v>
      </c>
      <c r="AO267" s="119">
        <v>46550</v>
      </c>
      <c r="AP267" s="120">
        <v>61450</v>
      </c>
      <c r="AQ267" s="120">
        <v>65174</v>
      </c>
      <c r="AR267" s="120">
        <v>68898</v>
      </c>
      <c r="AS267" s="120">
        <v>72622</v>
      </c>
      <c r="AT267" s="120">
        <v>76346</v>
      </c>
      <c r="AU267" s="120">
        <v>80070</v>
      </c>
      <c r="AV267" s="120">
        <v>83794</v>
      </c>
      <c r="AW267" s="121">
        <v>87518</v>
      </c>
      <c r="AX267" s="119">
        <v>74500</v>
      </c>
      <c r="AY267" s="120">
        <v>98350</v>
      </c>
      <c r="AZ267" s="120">
        <v>104310</v>
      </c>
      <c r="BA267" s="120">
        <v>110270</v>
      </c>
      <c r="BB267" s="120">
        <v>116230</v>
      </c>
      <c r="BC267" s="120">
        <v>122190</v>
      </c>
      <c r="BD267" s="120">
        <v>128150</v>
      </c>
      <c r="BE267" s="120">
        <v>134110</v>
      </c>
      <c r="BF267" s="121">
        <v>140070</v>
      </c>
      <c r="BH267" s="119">
        <v>47950</v>
      </c>
      <c r="BI267" s="120">
        <v>63300</v>
      </c>
      <c r="BJ267" s="120">
        <v>67136</v>
      </c>
      <c r="BK267" s="120">
        <v>70972</v>
      </c>
      <c r="BL267" s="120">
        <v>74808</v>
      </c>
      <c r="BM267" s="120">
        <v>78644</v>
      </c>
      <c r="BN267" s="120">
        <v>82480</v>
      </c>
      <c r="BO267" s="120">
        <v>86316</v>
      </c>
      <c r="BP267" s="121">
        <v>90152</v>
      </c>
      <c r="BQ267" s="119">
        <v>76700</v>
      </c>
      <c r="BR267" s="120">
        <v>101250</v>
      </c>
      <c r="BS267" s="120">
        <v>107386</v>
      </c>
      <c r="BT267" s="120">
        <v>113522</v>
      </c>
      <c r="BU267" s="120">
        <v>119658</v>
      </c>
      <c r="BV267" s="120">
        <v>125794</v>
      </c>
      <c r="BW267" s="120">
        <v>131930</v>
      </c>
      <c r="BX267" s="120">
        <v>138066</v>
      </c>
      <c r="BY267" s="121">
        <v>144202</v>
      </c>
    </row>
    <row r="268" spans="1:77" x14ac:dyDescent="0.25">
      <c r="A268" s="85" t="s">
        <v>442</v>
      </c>
      <c r="C268">
        <v>41950</v>
      </c>
      <c r="D268">
        <v>55400</v>
      </c>
      <c r="E268">
        <v>58756</v>
      </c>
      <c r="F268">
        <v>62112</v>
      </c>
      <c r="G268">
        <v>65468</v>
      </c>
      <c r="H268">
        <v>68824</v>
      </c>
      <c r="I268">
        <v>72180</v>
      </c>
      <c r="J268">
        <v>75536</v>
      </c>
      <c r="K268">
        <v>78892</v>
      </c>
      <c r="L268">
        <v>67100</v>
      </c>
      <c r="M268">
        <v>88550</v>
      </c>
      <c r="N268">
        <v>93918</v>
      </c>
      <c r="O268">
        <v>99286</v>
      </c>
      <c r="P268">
        <v>104654</v>
      </c>
      <c r="Q268">
        <v>110022</v>
      </c>
      <c r="R268">
        <v>115390</v>
      </c>
      <c r="S268">
        <v>120758</v>
      </c>
      <c r="T268">
        <v>126126</v>
      </c>
      <c r="V268" s="119">
        <v>43350</v>
      </c>
      <c r="W268" s="120">
        <v>57250</v>
      </c>
      <c r="X268" s="120">
        <v>60718</v>
      </c>
      <c r="Y268" s="120">
        <v>64186</v>
      </c>
      <c r="Z268" s="120">
        <v>67654</v>
      </c>
      <c r="AA268" s="120">
        <v>71122</v>
      </c>
      <c r="AB268" s="120">
        <v>74590</v>
      </c>
      <c r="AC268" s="120">
        <v>78058</v>
      </c>
      <c r="AD268" s="121">
        <v>81526</v>
      </c>
      <c r="AE268" s="119">
        <v>69350</v>
      </c>
      <c r="AF268" s="120">
        <v>91550</v>
      </c>
      <c r="AG268" s="120">
        <v>97098</v>
      </c>
      <c r="AH268" s="120">
        <v>102646</v>
      </c>
      <c r="AI268" s="120">
        <v>108194</v>
      </c>
      <c r="AJ268" s="120">
        <v>113742</v>
      </c>
      <c r="AK268" s="120">
        <v>119290</v>
      </c>
      <c r="AL268" s="120">
        <v>124838</v>
      </c>
      <c r="AM268" s="121">
        <v>130386</v>
      </c>
      <c r="AO268" s="119">
        <v>46000</v>
      </c>
      <c r="AP268" s="120">
        <v>60750</v>
      </c>
      <c r="AQ268" s="120">
        <v>64430</v>
      </c>
      <c r="AR268" s="120">
        <v>68110</v>
      </c>
      <c r="AS268" s="120">
        <v>71790</v>
      </c>
      <c r="AT268" s="120">
        <v>75470</v>
      </c>
      <c r="AU268" s="120">
        <v>79150</v>
      </c>
      <c r="AV268" s="120">
        <v>82830</v>
      </c>
      <c r="AW268" s="121">
        <v>86510</v>
      </c>
      <c r="AX268" s="119">
        <v>73600</v>
      </c>
      <c r="AY268" s="120">
        <v>97200</v>
      </c>
      <c r="AZ268" s="120">
        <v>103088</v>
      </c>
      <c r="BA268" s="120">
        <v>108976</v>
      </c>
      <c r="BB268" s="120">
        <v>114864</v>
      </c>
      <c r="BC268" s="120">
        <v>120752</v>
      </c>
      <c r="BD268" s="120">
        <v>126640</v>
      </c>
      <c r="BE268" s="120">
        <v>132528</v>
      </c>
      <c r="BF268" s="121">
        <v>138416</v>
      </c>
      <c r="BH268" s="119">
        <v>47050</v>
      </c>
      <c r="BI268" s="120">
        <v>62150</v>
      </c>
      <c r="BJ268" s="120">
        <v>65914</v>
      </c>
      <c r="BK268" s="120">
        <v>69678</v>
      </c>
      <c r="BL268" s="120">
        <v>73442</v>
      </c>
      <c r="BM268" s="120">
        <v>77206</v>
      </c>
      <c r="BN268" s="120">
        <v>80970</v>
      </c>
      <c r="BO268" s="120">
        <v>84734</v>
      </c>
      <c r="BP268" s="121">
        <v>88498</v>
      </c>
      <c r="BQ268" s="119">
        <v>75300</v>
      </c>
      <c r="BR268" s="120">
        <v>99400</v>
      </c>
      <c r="BS268" s="120">
        <v>105424</v>
      </c>
      <c r="BT268" s="120">
        <v>111448</v>
      </c>
      <c r="BU268" s="120">
        <v>117472</v>
      </c>
      <c r="BV268" s="120">
        <v>123496</v>
      </c>
      <c r="BW268" s="120">
        <v>129520</v>
      </c>
      <c r="BX268" s="120">
        <v>135544</v>
      </c>
      <c r="BY268" s="121">
        <v>141568</v>
      </c>
    </row>
    <row r="269" spans="1:77" x14ac:dyDescent="0.25">
      <c r="A269" s="85" t="s">
        <v>443</v>
      </c>
      <c r="C269">
        <v>52150</v>
      </c>
      <c r="D269">
        <v>68850</v>
      </c>
      <c r="E269">
        <v>73022</v>
      </c>
      <c r="F269">
        <v>77194</v>
      </c>
      <c r="G269">
        <v>81366</v>
      </c>
      <c r="H269">
        <v>85538</v>
      </c>
      <c r="I269">
        <v>89710</v>
      </c>
      <c r="J269">
        <v>93882</v>
      </c>
      <c r="K269">
        <v>98054</v>
      </c>
      <c r="L269">
        <v>83450</v>
      </c>
      <c r="M269">
        <v>110150</v>
      </c>
      <c r="N269">
        <v>116826</v>
      </c>
      <c r="O269">
        <v>123502</v>
      </c>
      <c r="P269">
        <v>130178</v>
      </c>
      <c r="Q269">
        <v>136854</v>
      </c>
      <c r="R269">
        <v>143530</v>
      </c>
      <c r="S269">
        <v>150206</v>
      </c>
      <c r="T269">
        <v>156882</v>
      </c>
      <c r="V269" s="119">
        <v>56500</v>
      </c>
      <c r="W269" s="120">
        <v>74600</v>
      </c>
      <c r="X269" s="120">
        <v>79120</v>
      </c>
      <c r="Y269" s="120">
        <v>83640</v>
      </c>
      <c r="Z269" s="120">
        <v>88160</v>
      </c>
      <c r="AA269" s="120">
        <v>92680</v>
      </c>
      <c r="AB269" s="120">
        <v>97200</v>
      </c>
      <c r="AC269" s="120">
        <v>101720</v>
      </c>
      <c r="AD269" s="121">
        <v>106240</v>
      </c>
      <c r="AE269" s="119">
        <v>90400</v>
      </c>
      <c r="AF269" s="120">
        <v>119350</v>
      </c>
      <c r="AG269" s="120">
        <v>126582</v>
      </c>
      <c r="AH269" s="120">
        <v>133814</v>
      </c>
      <c r="AI269" s="120">
        <v>141046</v>
      </c>
      <c r="AJ269" s="120">
        <v>148278</v>
      </c>
      <c r="AK269" s="120">
        <v>155510</v>
      </c>
      <c r="AL269" s="120">
        <v>162742</v>
      </c>
      <c r="AM269" s="121">
        <v>169974</v>
      </c>
      <c r="AO269" s="119">
        <v>57250</v>
      </c>
      <c r="AP269" s="120">
        <v>75600</v>
      </c>
      <c r="AQ269" s="120">
        <v>80180</v>
      </c>
      <c r="AR269" s="120">
        <v>84760</v>
      </c>
      <c r="AS269" s="120">
        <v>89340</v>
      </c>
      <c r="AT269" s="120">
        <v>93920</v>
      </c>
      <c r="AU269" s="120">
        <v>98500</v>
      </c>
      <c r="AV269" s="120">
        <v>103080</v>
      </c>
      <c r="AW269" s="121">
        <v>107660</v>
      </c>
      <c r="AX269" s="119">
        <v>91600</v>
      </c>
      <c r="AY269" s="120">
        <v>120950</v>
      </c>
      <c r="AZ269" s="120">
        <v>128278</v>
      </c>
      <c r="BA269" s="120">
        <v>135606</v>
      </c>
      <c r="BB269" s="120">
        <v>142934</v>
      </c>
      <c r="BC269" s="120">
        <v>150262</v>
      </c>
      <c r="BD269" s="120">
        <v>157590</v>
      </c>
      <c r="BE269" s="120">
        <v>164918</v>
      </c>
      <c r="BF269" s="121">
        <v>172246</v>
      </c>
      <c r="BH269" s="119">
        <v>58200</v>
      </c>
      <c r="BI269" s="120">
        <v>76850</v>
      </c>
      <c r="BJ269" s="120">
        <v>81506</v>
      </c>
      <c r="BK269" s="120">
        <v>86162</v>
      </c>
      <c r="BL269" s="120">
        <v>90818</v>
      </c>
      <c r="BM269" s="120">
        <v>95474</v>
      </c>
      <c r="BN269" s="120">
        <v>100130</v>
      </c>
      <c r="BO269" s="120">
        <v>104786</v>
      </c>
      <c r="BP269" s="121">
        <v>109442</v>
      </c>
      <c r="BQ269" s="119">
        <v>93100</v>
      </c>
      <c r="BR269" s="120">
        <v>122900</v>
      </c>
      <c r="BS269" s="120">
        <v>130348</v>
      </c>
      <c r="BT269" s="120">
        <v>137796</v>
      </c>
      <c r="BU269" s="120">
        <v>145244</v>
      </c>
      <c r="BV269" s="120">
        <v>152692</v>
      </c>
      <c r="BW269" s="120">
        <v>160140</v>
      </c>
      <c r="BX269" s="120">
        <v>167588</v>
      </c>
      <c r="BY269" s="121">
        <v>175036</v>
      </c>
    </row>
    <row r="270" spans="1:77" x14ac:dyDescent="0.25">
      <c r="A270" s="85" t="s">
        <v>444</v>
      </c>
      <c r="C270">
        <v>44950</v>
      </c>
      <c r="D270">
        <v>59350</v>
      </c>
      <c r="E270">
        <v>62946</v>
      </c>
      <c r="F270">
        <v>66542</v>
      </c>
      <c r="G270">
        <v>70138</v>
      </c>
      <c r="H270">
        <v>73734</v>
      </c>
      <c r="I270">
        <v>77330</v>
      </c>
      <c r="J270">
        <v>80926</v>
      </c>
      <c r="K270">
        <v>84522</v>
      </c>
      <c r="L270">
        <v>71900</v>
      </c>
      <c r="M270">
        <v>94900</v>
      </c>
      <c r="N270">
        <v>100652</v>
      </c>
      <c r="O270">
        <v>106404</v>
      </c>
      <c r="P270">
        <v>112156</v>
      </c>
      <c r="Q270">
        <v>117908</v>
      </c>
      <c r="R270">
        <v>123660</v>
      </c>
      <c r="S270">
        <v>129412</v>
      </c>
      <c r="T270">
        <v>135164</v>
      </c>
      <c r="V270" s="119">
        <v>47500</v>
      </c>
      <c r="W270" s="120">
        <v>62700</v>
      </c>
      <c r="X270" s="120">
        <v>66500</v>
      </c>
      <c r="Y270" s="120">
        <v>70300</v>
      </c>
      <c r="Z270" s="120">
        <v>74100</v>
      </c>
      <c r="AA270" s="120">
        <v>77900</v>
      </c>
      <c r="AB270" s="120">
        <v>81700</v>
      </c>
      <c r="AC270" s="120">
        <v>85500</v>
      </c>
      <c r="AD270" s="121">
        <v>89300</v>
      </c>
      <c r="AE270" s="119">
        <v>76000</v>
      </c>
      <c r="AF270" s="120">
        <v>100350</v>
      </c>
      <c r="AG270" s="120">
        <v>106430</v>
      </c>
      <c r="AH270" s="120">
        <v>112510</v>
      </c>
      <c r="AI270" s="120">
        <v>118590</v>
      </c>
      <c r="AJ270" s="120">
        <v>124670</v>
      </c>
      <c r="AK270" s="120">
        <v>130750</v>
      </c>
      <c r="AL270" s="120">
        <v>136830</v>
      </c>
      <c r="AM270" s="121">
        <v>142910</v>
      </c>
      <c r="AO270" s="119">
        <v>49850</v>
      </c>
      <c r="AP270" s="120">
        <v>65850</v>
      </c>
      <c r="AQ270" s="120">
        <v>69838</v>
      </c>
      <c r="AR270" s="120">
        <v>73826</v>
      </c>
      <c r="AS270" s="120">
        <v>77814</v>
      </c>
      <c r="AT270" s="120">
        <v>81802</v>
      </c>
      <c r="AU270" s="120">
        <v>85790</v>
      </c>
      <c r="AV270" s="120">
        <v>89778</v>
      </c>
      <c r="AW270" s="121">
        <v>93766</v>
      </c>
      <c r="AX270" s="119">
        <v>79750</v>
      </c>
      <c r="AY270" s="120">
        <v>105300</v>
      </c>
      <c r="AZ270" s="120">
        <v>111680</v>
      </c>
      <c r="BA270" s="120">
        <v>118060</v>
      </c>
      <c r="BB270" s="120">
        <v>124440</v>
      </c>
      <c r="BC270" s="120">
        <v>130820</v>
      </c>
      <c r="BD270" s="120">
        <v>137200</v>
      </c>
      <c r="BE270" s="120">
        <v>143580</v>
      </c>
      <c r="BF270" s="121">
        <v>149960</v>
      </c>
      <c r="BH270" s="119">
        <v>49850</v>
      </c>
      <c r="BI270" s="120">
        <v>65850</v>
      </c>
      <c r="BJ270" s="120">
        <v>69838</v>
      </c>
      <c r="BK270" s="120">
        <v>73826</v>
      </c>
      <c r="BL270" s="120">
        <v>77814</v>
      </c>
      <c r="BM270" s="120">
        <v>81802</v>
      </c>
      <c r="BN270" s="120">
        <v>85790</v>
      </c>
      <c r="BO270" s="120">
        <v>89778</v>
      </c>
      <c r="BP270" s="121">
        <v>93766</v>
      </c>
      <c r="BQ270" s="119">
        <v>79750</v>
      </c>
      <c r="BR270" s="120">
        <v>105300</v>
      </c>
      <c r="BS270" s="120">
        <v>111680</v>
      </c>
      <c r="BT270" s="120">
        <v>118060</v>
      </c>
      <c r="BU270" s="120">
        <v>124440</v>
      </c>
      <c r="BV270" s="120">
        <v>130820</v>
      </c>
      <c r="BW270" s="120">
        <v>137200</v>
      </c>
      <c r="BX270" s="120">
        <v>143580</v>
      </c>
      <c r="BY270" s="121">
        <v>149960</v>
      </c>
    </row>
    <row r="271" spans="1:77" x14ac:dyDescent="0.25">
      <c r="A271" s="85" t="s">
        <v>445</v>
      </c>
      <c r="C271">
        <v>41750</v>
      </c>
      <c r="D271">
        <v>55150</v>
      </c>
      <c r="E271">
        <v>58490</v>
      </c>
      <c r="F271">
        <v>61830</v>
      </c>
      <c r="G271">
        <v>65170</v>
      </c>
      <c r="H271">
        <v>68510</v>
      </c>
      <c r="I271">
        <v>71850</v>
      </c>
      <c r="J271">
        <v>75190</v>
      </c>
      <c r="K271">
        <v>78530</v>
      </c>
      <c r="L271">
        <v>66800</v>
      </c>
      <c r="M271">
        <v>88200</v>
      </c>
      <c r="N271">
        <v>93544</v>
      </c>
      <c r="O271">
        <v>98888</v>
      </c>
      <c r="P271">
        <v>104232</v>
      </c>
      <c r="Q271">
        <v>109576</v>
      </c>
      <c r="R271">
        <v>114920</v>
      </c>
      <c r="S271">
        <v>120264</v>
      </c>
      <c r="T271">
        <v>125608</v>
      </c>
      <c r="V271" s="119">
        <v>43350</v>
      </c>
      <c r="W271" s="120">
        <v>57250</v>
      </c>
      <c r="X271" s="120">
        <v>60718</v>
      </c>
      <c r="Y271" s="120">
        <v>64186</v>
      </c>
      <c r="Z271" s="120">
        <v>67654</v>
      </c>
      <c r="AA271" s="120">
        <v>71122</v>
      </c>
      <c r="AB271" s="120">
        <v>74590</v>
      </c>
      <c r="AC271" s="120">
        <v>78058</v>
      </c>
      <c r="AD271" s="121">
        <v>81526</v>
      </c>
      <c r="AE271" s="119">
        <v>69350</v>
      </c>
      <c r="AF271" s="120">
        <v>91550</v>
      </c>
      <c r="AG271" s="120">
        <v>97098</v>
      </c>
      <c r="AH271" s="120">
        <v>102646</v>
      </c>
      <c r="AI271" s="120">
        <v>108194</v>
      </c>
      <c r="AJ271" s="120">
        <v>113742</v>
      </c>
      <c r="AK271" s="120">
        <v>119290</v>
      </c>
      <c r="AL271" s="120">
        <v>124838</v>
      </c>
      <c r="AM271" s="121">
        <v>130386</v>
      </c>
      <c r="AO271" s="119">
        <v>46000</v>
      </c>
      <c r="AP271" s="120">
        <v>60750</v>
      </c>
      <c r="AQ271" s="120">
        <v>64430</v>
      </c>
      <c r="AR271" s="120">
        <v>68110</v>
      </c>
      <c r="AS271" s="120">
        <v>71790</v>
      </c>
      <c r="AT271" s="120">
        <v>75470</v>
      </c>
      <c r="AU271" s="120">
        <v>79150</v>
      </c>
      <c r="AV271" s="120">
        <v>82830</v>
      </c>
      <c r="AW271" s="121">
        <v>86510</v>
      </c>
      <c r="AX271" s="119">
        <v>73600</v>
      </c>
      <c r="AY271" s="120">
        <v>97200</v>
      </c>
      <c r="AZ271" s="120">
        <v>103088</v>
      </c>
      <c r="BA271" s="120">
        <v>108976</v>
      </c>
      <c r="BB271" s="120">
        <v>114864</v>
      </c>
      <c r="BC271" s="120">
        <v>120752</v>
      </c>
      <c r="BD271" s="120">
        <v>126640</v>
      </c>
      <c r="BE271" s="120">
        <v>132528</v>
      </c>
      <c r="BF271" s="121">
        <v>138416</v>
      </c>
      <c r="BH271" s="119">
        <v>47050</v>
      </c>
      <c r="BI271" s="120">
        <v>62150</v>
      </c>
      <c r="BJ271" s="120">
        <v>65914</v>
      </c>
      <c r="BK271" s="120">
        <v>69678</v>
      </c>
      <c r="BL271" s="120">
        <v>73442</v>
      </c>
      <c r="BM271" s="120">
        <v>77206</v>
      </c>
      <c r="BN271" s="120">
        <v>80970</v>
      </c>
      <c r="BO271" s="120">
        <v>84734</v>
      </c>
      <c r="BP271" s="121">
        <v>88498</v>
      </c>
      <c r="BQ271" s="119">
        <v>75300</v>
      </c>
      <c r="BR271" s="120">
        <v>99400</v>
      </c>
      <c r="BS271" s="120">
        <v>105424</v>
      </c>
      <c r="BT271" s="120">
        <v>111448</v>
      </c>
      <c r="BU271" s="120">
        <v>117472</v>
      </c>
      <c r="BV271" s="120">
        <v>123496</v>
      </c>
      <c r="BW271" s="120">
        <v>129520</v>
      </c>
      <c r="BX271" s="120">
        <v>135544</v>
      </c>
      <c r="BY271" s="121">
        <v>141568</v>
      </c>
    </row>
    <row r="272" spans="1:77" x14ac:dyDescent="0.25">
      <c r="A272" s="85" t="s">
        <v>446</v>
      </c>
      <c r="C272">
        <v>44750</v>
      </c>
      <c r="D272">
        <v>59100</v>
      </c>
      <c r="E272">
        <v>62680</v>
      </c>
      <c r="F272">
        <v>66260</v>
      </c>
      <c r="G272">
        <v>69840</v>
      </c>
      <c r="H272">
        <v>73420</v>
      </c>
      <c r="I272">
        <v>77000</v>
      </c>
      <c r="J272">
        <v>80580</v>
      </c>
      <c r="K272">
        <v>84160</v>
      </c>
      <c r="L272">
        <v>71600</v>
      </c>
      <c r="M272">
        <v>94500</v>
      </c>
      <c r="N272">
        <v>100228</v>
      </c>
      <c r="O272">
        <v>105956</v>
      </c>
      <c r="P272">
        <v>111684</v>
      </c>
      <c r="Q272">
        <v>117412</v>
      </c>
      <c r="R272">
        <v>123140</v>
      </c>
      <c r="S272">
        <v>128868</v>
      </c>
      <c r="T272">
        <v>134596</v>
      </c>
      <c r="V272" s="119">
        <v>48100</v>
      </c>
      <c r="W272" s="120">
        <v>63500</v>
      </c>
      <c r="X272" s="120">
        <v>67348</v>
      </c>
      <c r="Y272" s="120">
        <v>71196</v>
      </c>
      <c r="Z272" s="120">
        <v>75044</v>
      </c>
      <c r="AA272" s="120">
        <v>78892</v>
      </c>
      <c r="AB272" s="120">
        <v>82740</v>
      </c>
      <c r="AC272" s="120">
        <v>86588</v>
      </c>
      <c r="AD272" s="121">
        <v>90436</v>
      </c>
      <c r="AE272" s="119">
        <v>76950</v>
      </c>
      <c r="AF272" s="120">
        <v>101600</v>
      </c>
      <c r="AG272" s="120">
        <v>107756</v>
      </c>
      <c r="AH272" s="120">
        <v>113912</v>
      </c>
      <c r="AI272" s="120">
        <v>120068</v>
      </c>
      <c r="AJ272" s="120">
        <v>126224</v>
      </c>
      <c r="AK272" s="120">
        <v>132380</v>
      </c>
      <c r="AL272" s="120">
        <v>138536</v>
      </c>
      <c r="AM272" s="121">
        <v>144692</v>
      </c>
      <c r="AO272" s="119">
        <v>48450</v>
      </c>
      <c r="AP272" s="120">
        <v>64000</v>
      </c>
      <c r="AQ272" s="120">
        <v>67876</v>
      </c>
      <c r="AR272" s="120">
        <v>71752</v>
      </c>
      <c r="AS272" s="120">
        <v>75628</v>
      </c>
      <c r="AT272" s="120">
        <v>79504</v>
      </c>
      <c r="AU272" s="120">
        <v>83380</v>
      </c>
      <c r="AV272" s="120">
        <v>87256</v>
      </c>
      <c r="AW272" s="121">
        <v>91132</v>
      </c>
      <c r="AX272" s="119">
        <v>77500</v>
      </c>
      <c r="AY272" s="120">
        <v>102300</v>
      </c>
      <c r="AZ272" s="120">
        <v>108500</v>
      </c>
      <c r="BA272" s="120">
        <v>114700</v>
      </c>
      <c r="BB272" s="120">
        <v>120900</v>
      </c>
      <c r="BC272" s="120">
        <v>127100</v>
      </c>
      <c r="BD272" s="120">
        <v>133300</v>
      </c>
      <c r="BE272" s="120">
        <v>139500</v>
      </c>
      <c r="BF272" s="121">
        <v>145700</v>
      </c>
      <c r="BH272" s="119">
        <v>48450</v>
      </c>
      <c r="BI272" s="120">
        <v>64000</v>
      </c>
      <c r="BJ272" s="120">
        <v>67876</v>
      </c>
      <c r="BK272" s="120">
        <v>71752</v>
      </c>
      <c r="BL272" s="120">
        <v>75628</v>
      </c>
      <c r="BM272" s="120">
        <v>79504</v>
      </c>
      <c r="BN272" s="120">
        <v>83380</v>
      </c>
      <c r="BO272" s="120">
        <v>87256</v>
      </c>
      <c r="BP272" s="121">
        <v>91132</v>
      </c>
      <c r="BQ272" s="119">
        <v>77500</v>
      </c>
      <c r="BR272" s="120">
        <v>102300</v>
      </c>
      <c r="BS272" s="120">
        <v>108500</v>
      </c>
      <c r="BT272" s="120">
        <v>114700</v>
      </c>
      <c r="BU272" s="120">
        <v>120900</v>
      </c>
      <c r="BV272" s="120">
        <v>127100</v>
      </c>
      <c r="BW272" s="120">
        <v>133300</v>
      </c>
      <c r="BX272" s="120">
        <v>139500</v>
      </c>
      <c r="BY272" s="121">
        <v>145700</v>
      </c>
    </row>
    <row r="273" spans="1:77" x14ac:dyDescent="0.25">
      <c r="A273" s="85" t="s">
        <v>447</v>
      </c>
      <c r="C273">
        <v>41750</v>
      </c>
      <c r="D273">
        <v>55150</v>
      </c>
      <c r="E273">
        <v>58490</v>
      </c>
      <c r="F273">
        <v>61830</v>
      </c>
      <c r="G273">
        <v>65170</v>
      </c>
      <c r="H273">
        <v>68510</v>
      </c>
      <c r="I273">
        <v>71850</v>
      </c>
      <c r="J273">
        <v>75190</v>
      </c>
      <c r="K273">
        <v>78530</v>
      </c>
      <c r="L273">
        <v>66800</v>
      </c>
      <c r="M273">
        <v>88200</v>
      </c>
      <c r="N273">
        <v>93544</v>
      </c>
      <c r="O273">
        <v>98888</v>
      </c>
      <c r="P273">
        <v>104232</v>
      </c>
      <c r="Q273">
        <v>109576</v>
      </c>
      <c r="R273">
        <v>114920</v>
      </c>
      <c r="S273">
        <v>120264</v>
      </c>
      <c r="T273">
        <v>125608</v>
      </c>
      <c r="V273" s="119">
        <v>43350</v>
      </c>
      <c r="W273" s="120">
        <v>57250</v>
      </c>
      <c r="X273" s="120">
        <v>60718</v>
      </c>
      <c r="Y273" s="120">
        <v>64186</v>
      </c>
      <c r="Z273" s="120">
        <v>67654</v>
      </c>
      <c r="AA273" s="120">
        <v>71122</v>
      </c>
      <c r="AB273" s="120">
        <v>74590</v>
      </c>
      <c r="AC273" s="120">
        <v>78058</v>
      </c>
      <c r="AD273" s="121">
        <v>81526</v>
      </c>
      <c r="AE273" s="119">
        <v>69350</v>
      </c>
      <c r="AF273" s="120">
        <v>91550</v>
      </c>
      <c r="AG273" s="120">
        <v>97098</v>
      </c>
      <c r="AH273" s="120">
        <v>102646</v>
      </c>
      <c r="AI273" s="120">
        <v>108194</v>
      </c>
      <c r="AJ273" s="120">
        <v>113742</v>
      </c>
      <c r="AK273" s="120">
        <v>119290</v>
      </c>
      <c r="AL273" s="120">
        <v>124838</v>
      </c>
      <c r="AM273" s="121">
        <v>130386</v>
      </c>
      <c r="AO273" s="119">
        <v>46000</v>
      </c>
      <c r="AP273" s="120">
        <v>60750</v>
      </c>
      <c r="AQ273" s="120">
        <v>64430</v>
      </c>
      <c r="AR273" s="120">
        <v>68110</v>
      </c>
      <c r="AS273" s="120">
        <v>71790</v>
      </c>
      <c r="AT273" s="120">
        <v>75470</v>
      </c>
      <c r="AU273" s="120">
        <v>79150</v>
      </c>
      <c r="AV273" s="120">
        <v>82830</v>
      </c>
      <c r="AW273" s="121">
        <v>86510</v>
      </c>
      <c r="AX273" s="119">
        <v>73600</v>
      </c>
      <c r="AY273" s="120">
        <v>97200</v>
      </c>
      <c r="AZ273" s="120">
        <v>103088</v>
      </c>
      <c r="BA273" s="120">
        <v>108976</v>
      </c>
      <c r="BB273" s="120">
        <v>114864</v>
      </c>
      <c r="BC273" s="120">
        <v>120752</v>
      </c>
      <c r="BD273" s="120">
        <v>126640</v>
      </c>
      <c r="BE273" s="120">
        <v>132528</v>
      </c>
      <c r="BF273" s="121">
        <v>138416</v>
      </c>
      <c r="BH273" s="119">
        <v>47050</v>
      </c>
      <c r="BI273" s="120">
        <v>62150</v>
      </c>
      <c r="BJ273" s="120">
        <v>65914</v>
      </c>
      <c r="BK273" s="120">
        <v>69678</v>
      </c>
      <c r="BL273" s="120">
        <v>73442</v>
      </c>
      <c r="BM273" s="120">
        <v>77206</v>
      </c>
      <c r="BN273" s="120">
        <v>80970</v>
      </c>
      <c r="BO273" s="120">
        <v>84734</v>
      </c>
      <c r="BP273" s="121">
        <v>88498</v>
      </c>
      <c r="BQ273" s="119">
        <v>75300</v>
      </c>
      <c r="BR273" s="120">
        <v>99400</v>
      </c>
      <c r="BS273" s="120">
        <v>105424</v>
      </c>
      <c r="BT273" s="120">
        <v>111448</v>
      </c>
      <c r="BU273" s="120">
        <v>117472</v>
      </c>
      <c r="BV273" s="120">
        <v>123496</v>
      </c>
      <c r="BW273" s="120">
        <v>129520</v>
      </c>
      <c r="BX273" s="120">
        <v>135544</v>
      </c>
      <c r="BY273" s="121">
        <v>141568</v>
      </c>
    </row>
    <row r="274" spans="1:77" x14ac:dyDescent="0.25">
      <c r="A274" s="85" t="s">
        <v>448</v>
      </c>
      <c r="C274">
        <v>45500</v>
      </c>
      <c r="D274">
        <v>60100</v>
      </c>
      <c r="E274">
        <v>63740</v>
      </c>
      <c r="F274">
        <v>67380</v>
      </c>
      <c r="G274">
        <v>71020</v>
      </c>
      <c r="H274">
        <v>74660</v>
      </c>
      <c r="I274">
        <v>78300</v>
      </c>
      <c r="J274">
        <v>81940</v>
      </c>
      <c r="K274">
        <v>85580</v>
      </c>
      <c r="L274">
        <v>72800</v>
      </c>
      <c r="M274">
        <v>96100</v>
      </c>
      <c r="N274">
        <v>101924</v>
      </c>
      <c r="O274">
        <v>107748</v>
      </c>
      <c r="P274">
        <v>113572</v>
      </c>
      <c r="Q274">
        <v>119396</v>
      </c>
      <c r="R274">
        <v>125220</v>
      </c>
      <c r="S274">
        <v>131044</v>
      </c>
      <c r="T274">
        <v>136868</v>
      </c>
      <c r="V274" s="119">
        <v>50050</v>
      </c>
      <c r="W274" s="120">
        <v>66100</v>
      </c>
      <c r="X274" s="120">
        <v>70104</v>
      </c>
      <c r="Y274" s="120">
        <v>74108</v>
      </c>
      <c r="Z274" s="120">
        <v>78112</v>
      </c>
      <c r="AA274" s="120">
        <v>82116</v>
      </c>
      <c r="AB274" s="120">
        <v>86120</v>
      </c>
      <c r="AC274" s="120">
        <v>90124</v>
      </c>
      <c r="AD274" s="121">
        <v>94128</v>
      </c>
      <c r="AE274" s="119">
        <v>80050</v>
      </c>
      <c r="AF274" s="120">
        <v>105700</v>
      </c>
      <c r="AG274" s="120">
        <v>112104</v>
      </c>
      <c r="AH274" s="120">
        <v>118508</v>
      </c>
      <c r="AI274" s="120">
        <v>124912</v>
      </c>
      <c r="AJ274" s="120">
        <v>131316</v>
      </c>
      <c r="AK274" s="120">
        <v>137720</v>
      </c>
      <c r="AL274" s="120">
        <v>144124</v>
      </c>
      <c r="AM274" s="121">
        <v>150528</v>
      </c>
      <c r="AO274" s="119">
        <v>54650</v>
      </c>
      <c r="AP274" s="120">
        <v>72150</v>
      </c>
      <c r="AQ274" s="120">
        <v>76522</v>
      </c>
      <c r="AR274" s="120">
        <v>80894</v>
      </c>
      <c r="AS274" s="120">
        <v>85266</v>
      </c>
      <c r="AT274" s="120">
        <v>89638</v>
      </c>
      <c r="AU274" s="120">
        <v>94010</v>
      </c>
      <c r="AV274" s="120">
        <v>98382</v>
      </c>
      <c r="AW274" s="121">
        <v>102754</v>
      </c>
      <c r="AX274" s="119">
        <v>87400</v>
      </c>
      <c r="AY274" s="120">
        <v>115400</v>
      </c>
      <c r="AZ274" s="120">
        <v>122392</v>
      </c>
      <c r="BA274" s="120">
        <v>129384</v>
      </c>
      <c r="BB274" s="120">
        <v>136376</v>
      </c>
      <c r="BC274" s="120">
        <v>143368</v>
      </c>
      <c r="BD274" s="120">
        <v>150360</v>
      </c>
      <c r="BE274" s="120">
        <v>157352</v>
      </c>
      <c r="BF274" s="121">
        <v>164344</v>
      </c>
      <c r="BH274" s="119">
        <v>55050</v>
      </c>
      <c r="BI274" s="120">
        <v>72700</v>
      </c>
      <c r="BJ274" s="120">
        <v>77104</v>
      </c>
      <c r="BK274" s="120">
        <v>81508</v>
      </c>
      <c r="BL274" s="120">
        <v>85912</v>
      </c>
      <c r="BM274" s="120">
        <v>90316</v>
      </c>
      <c r="BN274" s="120">
        <v>94720</v>
      </c>
      <c r="BO274" s="120">
        <v>99124</v>
      </c>
      <c r="BP274" s="121">
        <v>103528</v>
      </c>
      <c r="BQ274" s="119">
        <v>88100</v>
      </c>
      <c r="BR274" s="120">
        <v>116300</v>
      </c>
      <c r="BS274" s="120">
        <v>123348</v>
      </c>
      <c r="BT274" s="120">
        <v>130396</v>
      </c>
      <c r="BU274" s="120">
        <v>137444</v>
      </c>
      <c r="BV274" s="120">
        <v>144492</v>
      </c>
      <c r="BW274" s="120">
        <v>151540</v>
      </c>
      <c r="BX274" s="120">
        <v>158588</v>
      </c>
      <c r="BY274" s="121">
        <v>165636</v>
      </c>
    </row>
    <row r="275" spans="1:77" x14ac:dyDescent="0.25">
      <c r="A275" s="85" t="s">
        <v>449</v>
      </c>
      <c r="C275">
        <v>46300</v>
      </c>
      <c r="D275">
        <v>61150</v>
      </c>
      <c r="E275">
        <v>64854</v>
      </c>
      <c r="F275">
        <v>68558</v>
      </c>
      <c r="G275">
        <v>72262</v>
      </c>
      <c r="H275">
        <v>75966</v>
      </c>
      <c r="I275">
        <v>79670</v>
      </c>
      <c r="J275">
        <v>83374</v>
      </c>
      <c r="K275">
        <v>87078</v>
      </c>
      <c r="L275">
        <v>74100</v>
      </c>
      <c r="M275">
        <v>97800</v>
      </c>
      <c r="N275">
        <v>103728</v>
      </c>
      <c r="O275">
        <v>109656</v>
      </c>
      <c r="P275">
        <v>115584</v>
      </c>
      <c r="Q275">
        <v>121512</v>
      </c>
      <c r="R275">
        <v>127440</v>
      </c>
      <c r="S275">
        <v>133368</v>
      </c>
      <c r="T275">
        <v>139296</v>
      </c>
      <c r="V275" s="119">
        <v>50900</v>
      </c>
      <c r="W275" s="120">
        <v>67200</v>
      </c>
      <c r="X275" s="120">
        <v>71272</v>
      </c>
      <c r="Y275" s="120">
        <v>75344</v>
      </c>
      <c r="Z275" s="120">
        <v>79416</v>
      </c>
      <c r="AA275" s="120">
        <v>83488</v>
      </c>
      <c r="AB275" s="120">
        <v>87560</v>
      </c>
      <c r="AC275" s="120">
        <v>91632</v>
      </c>
      <c r="AD275" s="121">
        <v>95704</v>
      </c>
      <c r="AE275" s="119">
        <v>81450</v>
      </c>
      <c r="AF275" s="120">
        <v>107550</v>
      </c>
      <c r="AG275" s="120">
        <v>114066</v>
      </c>
      <c r="AH275" s="120">
        <v>120582</v>
      </c>
      <c r="AI275" s="120">
        <v>127098</v>
      </c>
      <c r="AJ275" s="120">
        <v>133614</v>
      </c>
      <c r="AK275" s="120">
        <v>140130</v>
      </c>
      <c r="AL275" s="120">
        <v>146646</v>
      </c>
      <c r="AM275" s="121">
        <v>153162</v>
      </c>
      <c r="AO275" s="119">
        <v>51350</v>
      </c>
      <c r="AP275" s="120">
        <v>67800</v>
      </c>
      <c r="AQ275" s="120">
        <v>71908</v>
      </c>
      <c r="AR275" s="120">
        <v>76016</v>
      </c>
      <c r="AS275" s="120">
        <v>80124</v>
      </c>
      <c r="AT275" s="120">
        <v>84232</v>
      </c>
      <c r="AU275" s="120">
        <v>88340</v>
      </c>
      <c r="AV275" s="120">
        <v>92448</v>
      </c>
      <c r="AW275" s="121">
        <v>96556</v>
      </c>
      <c r="AX275" s="119">
        <v>82150</v>
      </c>
      <c r="AY275" s="120">
        <v>108450</v>
      </c>
      <c r="AZ275" s="120">
        <v>115022</v>
      </c>
      <c r="BA275" s="120">
        <v>121594</v>
      </c>
      <c r="BB275" s="120">
        <v>128166</v>
      </c>
      <c r="BC275" s="120">
        <v>134738</v>
      </c>
      <c r="BD275" s="120">
        <v>141310</v>
      </c>
      <c r="BE275" s="120">
        <v>147882</v>
      </c>
      <c r="BF275" s="121">
        <v>154454</v>
      </c>
      <c r="BH275" s="119">
        <v>53150</v>
      </c>
      <c r="BI275" s="120">
        <v>70200</v>
      </c>
      <c r="BJ275" s="120">
        <v>74452</v>
      </c>
      <c r="BK275" s="120">
        <v>78704</v>
      </c>
      <c r="BL275" s="120">
        <v>82956</v>
      </c>
      <c r="BM275" s="120">
        <v>87208</v>
      </c>
      <c r="BN275" s="120">
        <v>91460</v>
      </c>
      <c r="BO275" s="120">
        <v>95712</v>
      </c>
      <c r="BP275" s="121">
        <v>99964</v>
      </c>
      <c r="BQ275" s="119">
        <v>85050</v>
      </c>
      <c r="BR275" s="120">
        <v>112300</v>
      </c>
      <c r="BS275" s="120">
        <v>119104</v>
      </c>
      <c r="BT275" s="120">
        <v>125908</v>
      </c>
      <c r="BU275" s="120">
        <v>132712</v>
      </c>
      <c r="BV275" s="120">
        <v>139516</v>
      </c>
      <c r="BW275" s="120">
        <v>146320</v>
      </c>
      <c r="BX275" s="120">
        <v>153124</v>
      </c>
      <c r="BY275" s="121">
        <v>159928</v>
      </c>
    </row>
    <row r="276" spans="1:77" x14ac:dyDescent="0.25">
      <c r="A276" s="85" t="s">
        <v>450</v>
      </c>
      <c r="C276">
        <v>41750</v>
      </c>
      <c r="D276">
        <v>55150</v>
      </c>
      <c r="E276">
        <v>58490</v>
      </c>
      <c r="F276">
        <v>61830</v>
      </c>
      <c r="G276">
        <v>65170</v>
      </c>
      <c r="H276">
        <v>68510</v>
      </c>
      <c r="I276">
        <v>71850</v>
      </c>
      <c r="J276">
        <v>75190</v>
      </c>
      <c r="K276">
        <v>78530</v>
      </c>
      <c r="L276">
        <v>66800</v>
      </c>
      <c r="M276">
        <v>88200</v>
      </c>
      <c r="N276">
        <v>93544</v>
      </c>
      <c r="O276">
        <v>98888</v>
      </c>
      <c r="P276">
        <v>104232</v>
      </c>
      <c r="Q276">
        <v>109576</v>
      </c>
      <c r="R276">
        <v>114920</v>
      </c>
      <c r="S276">
        <v>120264</v>
      </c>
      <c r="T276">
        <v>125608</v>
      </c>
      <c r="V276" s="119">
        <v>43350</v>
      </c>
      <c r="W276" s="120">
        <v>57250</v>
      </c>
      <c r="X276" s="120">
        <v>60718</v>
      </c>
      <c r="Y276" s="120">
        <v>64186</v>
      </c>
      <c r="Z276" s="120">
        <v>67654</v>
      </c>
      <c r="AA276" s="120">
        <v>71122</v>
      </c>
      <c r="AB276" s="120">
        <v>74590</v>
      </c>
      <c r="AC276" s="120">
        <v>78058</v>
      </c>
      <c r="AD276" s="121">
        <v>81526</v>
      </c>
      <c r="AE276" s="119">
        <v>69350</v>
      </c>
      <c r="AF276" s="120">
        <v>91550</v>
      </c>
      <c r="AG276" s="120">
        <v>97098</v>
      </c>
      <c r="AH276" s="120">
        <v>102646</v>
      </c>
      <c r="AI276" s="120">
        <v>108194</v>
      </c>
      <c r="AJ276" s="120">
        <v>113742</v>
      </c>
      <c r="AK276" s="120">
        <v>119290</v>
      </c>
      <c r="AL276" s="120">
        <v>124838</v>
      </c>
      <c r="AM276" s="121">
        <v>130386</v>
      </c>
      <c r="AO276" s="119">
        <v>46000</v>
      </c>
      <c r="AP276" s="120">
        <v>60750</v>
      </c>
      <c r="AQ276" s="120">
        <v>64430</v>
      </c>
      <c r="AR276" s="120">
        <v>68110</v>
      </c>
      <c r="AS276" s="120">
        <v>71790</v>
      </c>
      <c r="AT276" s="120">
        <v>75470</v>
      </c>
      <c r="AU276" s="120">
        <v>79150</v>
      </c>
      <c r="AV276" s="120">
        <v>82830</v>
      </c>
      <c r="AW276" s="121">
        <v>86510</v>
      </c>
      <c r="AX276" s="119">
        <v>73600</v>
      </c>
      <c r="AY276" s="120">
        <v>97200</v>
      </c>
      <c r="AZ276" s="120">
        <v>103088</v>
      </c>
      <c r="BA276" s="120">
        <v>108976</v>
      </c>
      <c r="BB276" s="120">
        <v>114864</v>
      </c>
      <c r="BC276" s="120">
        <v>120752</v>
      </c>
      <c r="BD276" s="120">
        <v>126640</v>
      </c>
      <c r="BE276" s="120">
        <v>132528</v>
      </c>
      <c r="BF276" s="121">
        <v>138416</v>
      </c>
      <c r="BH276" s="119">
        <v>47050</v>
      </c>
      <c r="BI276" s="120">
        <v>62150</v>
      </c>
      <c r="BJ276" s="120">
        <v>65914</v>
      </c>
      <c r="BK276" s="120">
        <v>69678</v>
      </c>
      <c r="BL276" s="120">
        <v>73442</v>
      </c>
      <c r="BM276" s="120">
        <v>77206</v>
      </c>
      <c r="BN276" s="120">
        <v>80970</v>
      </c>
      <c r="BO276" s="120">
        <v>84734</v>
      </c>
      <c r="BP276" s="121">
        <v>88498</v>
      </c>
      <c r="BQ276" s="119">
        <v>75300</v>
      </c>
      <c r="BR276" s="120">
        <v>99400</v>
      </c>
      <c r="BS276" s="120">
        <v>105424</v>
      </c>
      <c r="BT276" s="120">
        <v>111448</v>
      </c>
      <c r="BU276" s="120">
        <v>117472</v>
      </c>
      <c r="BV276" s="120">
        <v>123496</v>
      </c>
      <c r="BW276" s="120">
        <v>129520</v>
      </c>
      <c r="BX276" s="120">
        <v>135544</v>
      </c>
      <c r="BY276" s="121">
        <v>141568</v>
      </c>
    </row>
    <row r="277" spans="1:77" x14ac:dyDescent="0.25">
      <c r="A277" s="85" t="s">
        <v>451</v>
      </c>
      <c r="C277">
        <v>41750</v>
      </c>
      <c r="D277">
        <v>55150</v>
      </c>
      <c r="E277">
        <v>58490</v>
      </c>
      <c r="F277">
        <v>61830</v>
      </c>
      <c r="G277">
        <v>65170</v>
      </c>
      <c r="H277">
        <v>68510</v>
      </c>
      <c r="I277">
        <v>71850</v>
      </c>
      <c r="J277">
        <v>75190</v>
      </c>
      <c r="K277">
        <v>78530</v>
      </c>
      <c r="L277">
        <v>66800</v>
      </c>
      <c r="M277">
        <v>88200</v>
      </c>
      <c r="N277">
        <v>93544</v>
      </c>
      <c r="O277">
        <v>98888</v>
      </c>
      <c r="P277">
        <v>104232</v>
      </c>
      <c r="Q277">
        <v>109576</v>
      </c>
      <c r="R277">
        <v>114920</v>
      </c>
      <c r="S277">
        <v>120264</v>
      </c>
      <c r="T277">
        <v>125608</v>
      </c>
      <c r="V277" s="119">
        <v>43350</v>
      </c>
      <c r="W277" s="120">
        <v>57250</v>
      </c>
      <c r="X277" s="120">
        <v>60718</v>
      </c>
      <c r="Y277" s="120">
        <v>64186</v>
      </c>
      <c r="Z277" s="120">
        <v>67654</v>
      </c>
      <c r="AA277" s="120">
        <v>71122</v>
      </c>
      <c r="AB277" s="120">
        <v>74590</v>
      </c>
      <c r="AC277" s="120">
        <v>78058</v>
      </c>
      <c r="AD277" s="121">
        <v>81526</v>
      </c>
      <c r="AE277" s="119">
        <v>69350</v>
      </c>
      <c r="AF277" s="120">
        <v>91550</v>
      </c>
      <c r="AG277" s="120">
        <v>97098</v>
      </c>
      <c r="AH277" s="120">
        <v>102646</v>
      </c>
      <c r="AI277" s="120">
        <v>108194</v>
      </c>
      <c r="AJ277" s="120">
        <v>113742</v>
      </c>
      <c r="AK277" s="120">
        <v>119290</v>
      </c>
      <c r="AL277" s="120">
        <v>124838</v>
      </c>
      <c r="AM277" s="121">
        <v>130386</v>
      </c>
      <c r="AO277" s="119">
        <v>46000</v>
      </c>
      <c r="AP277" s="120">
        <v>60750</v>
      </c>
      <c r="AQ277" s="120">
        <v>64430</v>
      </c>
      <c r="AR277" s="120">
        <v>68110</v>
      </c>
      <c r="AS277" s="120">
        <v>71790</v>
      </c>
      <c r="AT277" s="120">
        <v>75470</v>
      </c>
      <c r="AU277" s="120">
        <v>79150</v>
      </c>
      <c r="AV277" s="120">
        <v>82830</v>
      </c>
      <c r="AW277" s="121">
        <v>86510</v>
      </c>
      <c r="AX277" s="119">
        <v>73600</v>
      </c>
      <c r="AY277" s="120">
        <v>97200</v>
      </c>
      <c r="AZ277" s="120">
        <v>103088</v>
      </c>
      <c r="BA277" s="120">
        <v>108976</v>
      </c>
      <c r="BB277" s="120">
        <v>114864</v>
      </c>
      <c r="BC277" s="120">
        <v>120752</v>
      </c>
      <c r="BD277" s="120">
        <v>126640</v>
      </c>
      <c r="BE277" s="120">
        <v>132528</v>
      </c>
      <c r="BF277" s="121">
        <v>138416</v>
      </c>
      <c r="BH277" s="119">
        <v>47050</v>
      </c>
      <c r="BI277" s="120">
        <v>62150</v>
      </c>
      <c r="BJ277" s="120">
        <v>65914</v>
      </c>
      <c r="BK277" s="120">
        <v>69678</v>
      </c>
      <c r="BL277" s="120">
        <v>73442</v>
      </c>
      <c r="BM277" s="120">
        <v>77206</v>
      </c>
      <c r="BN277" s="120">
        <v>80970</v>
      </c>
      <c r="BO277" s="120">
        <v>84734</v>
      </c>
      <c r="BP277" s="121">
        <v>88498</v>
      </c>
      <c r="BQ277" s="119">
        <v>75300</v>
      </c>
      <c r="BR277" s="120">
        <v>99400</v>
      </c>
      <c r="BS277" s="120">
        <v>105424</v>
      </c>
      <c r="BT277" s="120">
        <v>111448</v>
      </c>
      <c r="BU277" s="120">
        <v>117472</v>
      </c>
      <c r="BV277" s="120">
        <v>123496</v>
      </c>
      <c r="BW277" s="120">
        <v>129520</v>
      </c>
      <c r="BX277" s="120">
        <v>135544</v>
      </c>
      <c r="BY277" s="121">
        <v>141568</v>
      </c>
    </row>
    <row r="278" spans="1:77" x14ac:dyDescent="0.25">
      <c r="A278" s="85" t="s">
        <v>452</v>
      </c>
      <c r="C278">
        <v>41750</v>
      </c>
      <c r="D278">
        <v>55150</v>
      </c>
      <c r="E278">
        <v>58490</v>
      </c>
      <c r="F278">
        <v>61830</v>
      </c>
      <c r="G278">
        <v>65170</v>
      </c>
      <c r="H278">
        <v>68510</v>
      </c>
      <c r="I278">
        <v>71850</v>
      </c>
      <c r="J278">
        <v>75190</v>
      </c>
      <c r="K278">
        <v>78530</v>
      </c>
      <c r="L278">
        <v>66800</v>
      </c>
      <c r="M278">
        <v>88200</v>
      </c>
      <c r="N278">
        <v>93544</v>
      </c>
      <c r="O278">
        <v>98888</v>
      </c>
      <c r="P278">
        <v>104232</v>
      </c>
      <c r="Q278">
        <v>109576</v>
      </c>
      <c r="R278">
        <v>114920</v>
      </c>
      <c r="S278">
        <v>120264</v>
      </c>
      <c r="T278">
        <v>125608</v>
      </c>
      <c r="V278" s="119">
        <v>45900</v>
      </c>
      <c r="W278" s="120">
        <v>60600</v>
      </c>
      <c r="X278" s="120">
        <v>64272</v>
      </c>
      <c r="Y278" s="120">
        <v>67944</v>
      </c>
      <c r="Z278" s="120">
        <v>71616</v>
      </c>
      <c r="AA278" s="120">
        <v>75288</v>
      </c>
      <c r="AB278" s="120">
        <v>78960</v>
      </c>
      <c r="AC278" s="120">
        <v>82632</v>
      </c>
      <c r="AD278" s="121">
        <v>86304</v>
      </c>
      <c r="AE278" s="119">
        <v>73450</v>
      </c>
      <c r="AF278" s="120">
        <v>97000</v>
      </c>
      <c r="AG278" s="120">
        <v>102876</v>
      </c>
      <c r="AH278" s="120">
        <v>108752</v>
      </c>
      <c r="AI278" s="120">
        <v>114628</v>
      </c>
      <c r="AJ278" s="120">
        <v>120504</v>
      </c>
      <c r="AK278" s="120">
        <v>126380</v>
      </c>
      <c r="AL278" s="120">
        <v>132256</v>
      </c>
      <c r="AM278" s="121">
        <v>138132</v>
      </c>
      <c r="AO278" s="119">
        <v>49050</v>
      </c>
      <c r="AP278" s="120">
        <v>64750</v>
      </c>
      <c r="AQ278" s="120">
        <v>68674</v>
      </c>
      <c r="AR278" s="120">
        <v>72598</v>
      </c>
      <c r="AS278" s="120">
        <v>76522</v>
      </c>
      <c r="AT278" s="120">
        <v>80446</v>
      </c>
      <c r="AU278" s="120">
        <v>84370</v>
      </c>
      <c r="AV278" s="120">
        <v>88294</v>
      </c>
      <c r="AW278" s="121">
        <v>92218</v>
      </c>
      <c r="AX278" s="119">
        <v>78500</v>
      </c>
      <c r="AY278" s="120">
        <v>103650</v>
      </c>
      <c r="AZ278" s="120">
        <v>109930</v>
      </c>
      <c r="BA278" s="120">
        <v>116210</v>
      </c>
      <c r="BB278" s="120">
        <v>122490</v>
      </c>
      <c r="BC278" s="120">
        <v>128770</v>
      </c>
      <c r="BD278" s="120">
        <v>135050</v>
      </c>
      <c r="BE278" s="120">
        <v>141330</v>
      </c>
      <c r="BF278" s="121">
        <v>147610</v>
      </c>
      <c r="BH278" s="119">
        <v>49050</v>
      </c>
      <c r="BI278" s="120">
        <v>64750</v>
      </c>
      <c r="BJ278" s="120">
        <v>68674</v>
      </c>
      <c r="BK278" s="120">
        <v>72598</v>
      </c>
      <c r="BL278" s="120">
        <v>76522</v>
      </c>
      <c r="BM278" s="120">
        <v>80446</v>
      </c>
      <c r="BN278" s="120">
        <v>84370</v>
      </c>
      <c r="BO278" s="120">
        <v>88294</v>
      </c>
      <c r="BP278" s="121">
        <v>92218</v>
      </c>
      <c r="BQ278" s="119">
        <v>78500</v>
      </c>
      <c r="BR278" s="120">
        <v>103650</v>
      </c>
      <c r="BS278" s="120">
        <v>109930</v>
      </c>
      <c r="BT278" s="120">
        <v>116210</v>
      </c>
      <c r="BU278" s="120">
        <v>122490</v>
      </c>
      <c r="BV278" s="120">
        <v>128770</v>
      </c>
      <c r="BW278" s="120">
        <v>135050</v>
      </c>
      <c r="BX278" s="120">
        <v>141330</v>
      </c>
      <c r="BY278" s="121">
        <v>147610</v>
      </c>
    </row>
    <row r="279" spans="1:77" x14ac:dyDescent="0.25">
      <c r="A279" s="85" t="s">
        <v>453</v>
      </c>
      <c r="C279">
        <v>41750</v>
      </c>
      <c r="D279">
        <v>55150</v>
      </c>
      <c r="E279">
        <v>58490</v>
      </c>
      <c r="F279">
        <v>61830</v>
      </c>
      <c r="G279">
        <v>65170</v>
      </c>
      <c r="H279">
        <v>68510</v>
      </c>
      <c r="I279">
        <v>71850</v>
      </c>
      <c r="J279">
        <v>75190</v>
      </c>
      <c r="K279">
        <v>78530</v>
      </c>
      <c r="L279">
        <v>66800</v>
      </c>
      <c r="M279">
        <v>88200</v>
      </c>
      <c r="N279">
        <v>93544</v>
      </c>
      <c r="O279">
        <v>98888</v>
      </c>
      <c r="P279">
        <v>104232</v>
      </c>
      <c r="Q279">
        <v>109576</v>
      </c>
      <c r="R279">
        <v>114920</v>
      </c>
      <c r="S279">
        <v>120264</v>
      </c>
      <c r="T279">
        <v>125608</v>
      </c>
      <c r="V279" s="119">
        <v>43350</v>
      </c>
      <c r="W279" s="120">
        <v>57250</v>
      </c>
      <c r="X279" s="120">
        <v>60718</v>
      </c>
      <c r="Y279" s="120">
        <v>64186</v>
      </c>
      <c r="Z279" s="120">
        <v>67654</v>
      </c>
      <c r="AA279" s="120">
        <v>71122</v>
      </c>
      <c r="AB279" s="120">
        <v>74590</v>
      </c>
      <c r="AC279" s="120">
        <v>78058</v>
      </c>
      <c r="AD279" s="121">
        <v>81526</v>
      </c>
      <c r="AE279" s="119">
        <v>69350</v>
      </c>
      <c r="AF279" s="120">
        <v>91550</v>
      </c>
      <c r="AG279" s="120">
        <v>97098</v>
      </c>
      <c r="AH279" s="120">
        <v>102646</v>
      </c>
      <c r="AI279" s="120">
        <v>108194</v>
      </c>
      <c r="AJ279" s="120">
        <v>113742</v>
      </c>
      <c r="AK279" s="120">
        <v>119290</v>
      </c>
      <c r="AL279" s="120">
        <v>124838</v>
      </c>
      <c r="AM279" s="121">
        <v>130386</v>
      </c>
      <c r="AO279" s="119">
        <v>46000</v>
      </c>
      <c r="AP279" s="120">
        <v>60750</v>
      </c>
      <c r="AQ279" s="120">
        <v>64430</v>
      </c>
      <c r="AR279" s="120">
        <v>68110</v>
      </c>
      <c r="AS279" s="120">
        <v>71790</v>
      </c>
      <c r="AT279" s="120">
        <v>75470</v>
      </c>
      <c r="AU279" s="120">
        <v>79150</v>
      </c>
      <c r="AV279" s="120">
        <v>82830</v>
      </c>
      <c r="AW279" s="121">
        <v>86510</v>
      </c>
      <c r="AX279" s="119">
        <v>73600</v>
      </c>
      <c r="AY279" s="120">
        <v>97200</v>
      </c>
      <c r="AZ279" s="120">
        <v>103088</v>
      </c>
      <c r="BA279" s="120">
        <v>108976</v>
      </c>
      <c r="BB279" s="120">
        <v>114864</v>
      </c>
      <c r="BC279" s="120">
        <v>120752</v>
      </c>
      <c r="BD279" s="120">
        <v>126640</v>
      </c>
      <c r="BE279" s="120">
        <v>132528</v>
      </c>
      <c r="BF279" s="121">
        <v>138416</v>
      </c>
      <c r="BH279" s="119">
        <v>47050</v>
      </c>
      <c r="BI279" s="120">
        <v>62150</v>
      </c>
      <c r="BJ279" s="120">
        <v>65914</v>
      </c>
      <c r="BK279" s="120">
        <v>69678</v>
      </c>
      <c r="BL279" s="120">
        <v>73442</v>
      </c>
      <c r="BM279" s="120">
        <v>77206</v>
      </c>
      <c r="BN279" s="120">
        <v>80970</v>
      </c>
      <c r="BO279" s="120">
        <v>84734</v>
      </c>
      <c r="BP279" s="121">
        <v>88498</v>
      </c>
      <c r="BQ279" s="119">
        <v>75300</v>
      </c>
      <c r="BR279" s="120">
        <v>99400</v>
      </c>
      <c r="BS279" s="120">
        <v>105424</v>
      </c>
      <c r="BT279" s="120">
        <v>111448</v>
      </c>
      <c r="BU279" s="120">
        <v>117472</v>
      </c>
      <c r="BV279" s="120">
        <v>123496</v>
      </c>
      <c r="BW279" s="120">
        <v>129520</v>
      </c>
      <c r="BX279" s="120">
        <v>135544</v>
      </c>
      <c r="BY279" s="121">
        <v>141568</v>
      </c>
    </row>
    <row r="280" spans="1:77" x14ac:dyDescent="0.25">
      <c r="A280" s="85" t="s">
        <v>454</v>
      </c>
      <c r="C280">
        <v>41750</v>
      </c>
      <c r="D280">
        <v>55150</v>
      </c>
      <c r="E280">
        <v>58490</v>
      </c>
      <c r="F280">
        <v>61830</v>
      </c>
      <c r="G280">
        <v>65170</v>
      </c>
      <c r="H280">
        <v>68510</v>
      </c>
      <c r="I280">
        <v>71850</v>
      </c>
      <c r="J280">
        <v>75190</v>
      </c>
      <c r="K280">
        <v>78530</v>
      </c>
      <c r="L280">
        <v>66800</v>
      </c>
      <c r="M280">
        <v>88200</v>
      </c>
      <c r="N280">
        <v>93544</v>
      </c>
      <c r="O280">
        <v>98888</v>
      </c>
      <c r="P280">
        <v>104232</v>
      </c>
      <c r="Q280">
        <v>109576</v>
      </c>
      <c r="R280">
        <v>114920</v>
      </c>
      <c r="S280">
        <v>120264</v>
      </c>
      <c r="T280">
        <v>125608</v>
      </c>
      <c r="V280" s="119">
        <v>44500</v>
      </c>
      <c r="W280" s="120">
        <v>58750</v>
      </c>
      <c r="X280" s="120">
        <v>62310</v>
      </c>
      <c r="Y280" s="120">
        <v>65870</v>
      </c>
      <c r="Z280" s="120">
        <v>69430</v>
      </c>
      <c r="AA280" s="120">
        <v>72990</v>
      </c>
      <c r="AB280" s="120">
        <v>76550</v>
      </c>
      <c r="AC280" s="120">
        <v>80110</v>
      </c>
      <c r="AD280" s="121">
        <v>83670</v>
      </c>
      <c r="AE280" s="119">
        <v>71200</v>
      </c>
      <c r="AF280" s="120">
        <v>94000</v>
      </c>
      <c r="AG280" s="120">
        <v>99696</v>
      </c>
      <c r="AH280" s="120">
        <v>105392</v>
      </c>
      <c r="AI280" s="120">
        <v>111088</v>
      </c>
      <c r="AJ280" s="120">
        <v>116784</v>
      </c>
      <c r="AK280" s="120">
        <v>122480</v>
      </c>
      <c r="AL280" s="120">
        <v>128176</v>
      </c>
      <c r="AM280" s="121">
        <v>133872</v>
      </c>
      <c r="AO280" s="119">
        <v>48000</v>
      </c>
      <c r="AP280" s="120">
        <v>63400</v>
      </c>
      <c r="AQ280" s="120">
        <v>67240</v>
      </c>
      <c r="AR280" s="120">
        <v>71080</v>
      </c>
      <c r="AS280" s="120">
        <v>74920</v>
      </c>
      <c r="AT280" s="120">
        <v>78760</v>
      </c>
      <c r="AU280" s="120">
        <v>82600</v>
      </c>
      <c r="AV280" s="120">
        <v>86440</v>
      </c>
      <c r="AW280" s="121">
        <v>90280</v>
      </c>
      <c r="AX280" s="119">
        <v>76800</v>
      </c>
      <c r="AY280" s="120">
        <v>101400</v>
      </c>
      <c r="AZ280" s="120">
        <v>107544</v>
      </c>
      <c r="BA280" s="120">
        <v>113688</v>
      </c>
      <c r="BB280" s="120">
        <v>119832</v>
      </c>
      <c r="BC280" s="120">
        <v>125976</v>
      </c>
      <c r="BD280" s="120">
        <v>132120</v>
      </c>
      <c r="BE280" s="120">
        <v>138264</v>
      </c>
      <c r="BF280" s="121">
        <v>144408</v>
      </c>
      <c r="BH280" s="119">
        <v>48100</v>
      </c>
      <c r="BI280" s="120">
        <v>63500</v>
      </c>
      <c r="BJ280" s="120">
        <v>67348</v>
      </c>
      <c r="BK280" s="120">
        <v>71196</v>
      </c>
      <c r="BL280" s="120">
        <v>75044</v>
      </c>
      <c r="BM280" s="120">
        <v>78892</v>
      </c>
      <c r="BN280" s="120">
        <v>82740</v>
      </c>
      <c r="BO280" s="120">
        <v>86588</v>
      </c>
      <c r="BP280" s="121">
        <v>90436</v>
      </c>
      <c r="BQ280" s="119">
        <v>76950</v>
      </c>
      <c r="BR280" s="120">
        <v>101600</v>
      </c>
      <c r="BS280" s="120">
        <v>107756</v>
      </c>
      <c r="BT280" s="120">
        <v>113912</v>
      </c>
      <c r="BU280" s="120">
        <v>120068</v>
      </c>
      <c r="BV280" s="120">
        <v>126224</v>
      </c>
      <c r="BW280" s="120">
        <v>132380</v>
      </c>
      <c r="BX280" s="120">
        <v>138536</v>
      </c>
      <c r="BY280" s="121">
        <v>144692</v>
      </c>
    </row>
    <row r="281" spans="1:77" x14ac:dyDescent="0.25">
      <c r="A281" s="85" t="s">
        <v>455</v>
      </c>
      <c r="C281">
        <v>41750</v>
      </c>
      <c r="D281">
        <v>55150</v>
      </c>
      <c r="E281">
        <v>58490</v>
      </c>
      <c r="F281">
        <v>61830</v>
      </c>
      <c r="G281">
        <v>65170</v>
      </c>
      <c r="H281">
        <v>68510</v>
      </c>
      <c r="I281">
        <v>71850</v>
      </c>
      <c r="J281">
        <v>75190</v>
      </c>
      <c r="K281">
        <v>78530</v>
      </c>
      <c r="L281">
        <v>66800</v>
      </c>
      <c r="M281">
        <v>88200</v>
      </c>
      <c r="N281">
        <v>93544</v>
      </c>
      <c r="O281">
        <v>98888</v>
      </c>
      <c r="P281">
        <v>104232</v>
      </c>
      <c r="Q281">
        <v>109576</v>
      </c>
      <c r="R281">
        <v>114920</v>
      </c>
      <c r="S281">
        <v>120264</v>
      </c>
      <c r="T281">
        <v>125608</v>
      </c>
      <c r="V281" s="119">
        <v>43350</v>
      </c>
      <c r="W281" s="120">
        <v>57250</v>
      </c>
      <c r="X281" s="120">
        <v>60718</v>
      </c>
      <c r="Y281" s="120">
        <v>64186</v>
      </c>
      <c r="Z281" s="120">
        <v>67654</v>
      </c>
      <c r="AA281" s="120">
        <v>71122</v>
      </c>
      <c r="AB281" s="120">
        <v>74590</v>
      </c>
      <c r="AC281" s="120">
        <v>78058</v>
      </c>
      <c r="AD281" s="121">
        <v>81526</v>
      </c>
      <c r="AE281" s="119">
        <v>69350</v>
      </c>
      <c r="AF281" s="120">
        <v>91550</v>
      </c>
      <c r="AG281" s="120">
        <v>97098</v>
      </c>
      <c r="AH281" s="120">
        <v>102646</v>
      </c>
      <c r="AI281" s="120">
        <v>108194</v>
      </c>
      <c r="AJ281" s="120">
        <v>113742</v>
      </c>
      <c r="AK281" s="120">
        <v>119290</v>
      </c>
      <c r="AL281" s="120">
        <v>124838</v>
      </c>
      <c r="AM281" s="121">
        <v>130386</v>
      </c>
      <c r="AO281" s="119">
        <v>46000</v>
      </c>
      <c r="AP281" s="120">
        <v>60750</v>
      </c>
      <c r="AQ281" s="120">
        <v>64430</v>
      </c>
      <c r="AR281" s="120">
        <v>68110</v>
      </c>
      <c r="AS281" s="120">
        <v>71790</v>
      </c>
      <c r="AT281" s="120">
        <v>75470</v>
      </c>
      <c r="AU281" s="120">
        <v>79150</v>
      </c>
      <c r="AV281" s="120">
        <v>82830</v>
      </c>
      <c r="AW281" s="121">
        <v>86510</v>
      </c>
      <c r="AX281" s="119">
        <v>73600</v>
      </c>
      <c r="AY281" s="120">
        <v>97200</v>
      </c>
      <c r="AZ281" s="120">
        <v>103088</v>
      </c>
      <c r="BA281" s="120">
        <v>108976</v>
      </c>
      <c r="BB281" s="120">
        <v>114864</v>
      </c>
      <c r="BC281" s="120">
        <v>120752</v>
      </c>
      <c r="BD281" s="120">
        <v>126640</v>
      </c>
      <c r="BE281" s="120">
        <v>132528</v>
      </c>
      <c r="BF281" s="121">
        <v>138416</v>
      </c>
      <c r="BH281" s="119">
        <v>47050</v>
      </c>
      <c r="BI281" s="120">
        <v>62150</v>
      </c>
      <c r="BJ281" s="120">
        <v>65914</v>
      </c>
      <c r="BK281" s="120">
        <v>69678</v>
      </c>
      <c r="BL281" s="120">
        <v>73442</v>
      </c>
      <c r="BM281" s="120">
        <v>77206</v>
      </c>
      <c r="BN281" s="120">
        <v>80970</v>
      </c>
      <c r="BO281" s="120">
        <v>84734</v>
      </c>
      <c r="BP281" s="121">
        <v>88498</v>
      </c>
      <c r="BQ281" s="119">
        <v>75300</v>
      </c>
      <c r="BR281" s="120">
        <v>99400</v>
      </c>
      <c r="BS281" s="120">
        <v>105424</v>
      </c>
      <c r="BT281" s="120">
        <v>111448</v>
      </c>
      <c r="BU281" s="120">
        <v>117472</v>
      </c>
      <c r="BV281" s="120">
        <v>123496</v>
      </c>
      <c r="BW281" s="120">
        <v>129520</v>
      </c>
      <c r="BX281" s="120">
        <v>135544</v>
      </c>
      <c r="BY281" s="121">
        <v>141568</v>
      </c>
    </row>
    <row r="282" spans="1:77" x14ac:dyDescent="0.25">
      <c r="A282" s="85" t="s">
        <v>456</v>
      </c>
      <c r="C282">
        <v>43900</v>
      </c>
      <c r="D282">
        <v>57950</v>
      </c>
      <c r="E282">
        <v>61462</v>
      </c>
      <c r="F282">
        <v>64974</v>
      </c>
      <c r="G282">
        <v>68486</v>
      </c>
      <c r="H282">
        <v>71998</v>
      </c>
      <c r="I282">
        <v>75510</v>
      </c>
      <c r="J282">
        <v>79022</v>
      </c>
      <c r="K282">
        <v>82534</v>
      </c>
      <c r="L282">
        <v>70250</v>
      </c>
      <c r="M282">
        <v>92750</v>
      </c>
      <c r="N282">
        <v>98370</v>
      </c>
      <c r="O282">
        <v>103990</v>
      </c>
      <c r="P282">
        <v>109610</v>
      </c>
      <c r="Q282">
        <v>115230</v>
      </c>
      <c r="R282">
        <v>120850</v>
      </c>
      <c r="S282">
        <v>126470</v>
      </c>
      <c r="T282">
        <v>132090</v>
      </c>
      <c r="V282" s="119">
        <v>43900</v>
      </c>
      <c r="W282" s="120">
        <v>57950</v>
      </c>
      <c r="X282" s="120">
        <v>61462</v>
      </c>
      <c r="Y282" s="120">
        <v>64974</v>
      </c>
      <c r="Z282" s="120">
        <v>68486</v>
      </c>
      <c r="AA282" s="120">
        <v>71998</v>
      </c>
      <c r="AB282" s="120">
        <v>75510</v>
      </c>
      <c r="AC282" s="120">
        <v>79022</v>
      </c>
      <c r="AD282" s="121">
        <v>82534</v>
      </c>
      <c r="AE282" s="119">
        <v>70250</v>
      </c>
      <c r="AF282" s="120">
        <v>92750</v>
      </c>
      <c r="AG282" s="120">
        <v>98370</v>
      </c>
      <c r="AH282" s="120">
        <v>103990</v>
      </c>
      <c r="AI282" s="120">
        <v>109610</v>
      </c>
      <c r="AJ282" s="120">
        <v>115230</v>
      </c>
      <c r="AK282" s="120">
        <v>120850</v>
      </c>
      <c r="AL282" s="120">
        <v>126470</v>
      </c>
      <c r="AM282" s="121">
        <v>132090</v>
      </c>
      <c r="AO282" s="119">
        <v>46000</v>
      </c>
      <c r="AP282" s="120">
        <v>60750</v>
      </c>
      <c r="AQ282" s="120">
        <v>64430</v>
      </c>
      <c r="AR282" s="120">
        <v>68110</v>
      </c>
      <c r="AS282" s="120">
        <v>71790</v>
      </c>
      <c r="AT282" s="120">
        <v>75470</v>
      </c>
      <c r="AU282" s="120">
        <v>79150</v>
      </c>
      <c r="AV282" s="120">
        <v>82830</v>
      </c>
      <c r="AW282" s="121">
        <v>86510</v>
      </c>
      <c r="AX282" s="119">
        <v>73600</v>
      </c>
      <c r="AY282" s="120">
        <v>97200</v>
      </c>
      <c r="AZ282" s="120">
        <v>103088</v>
      </c>
      <c r="BA282" s="120">
        <v>108976</v>
      </c>
      <c r="BB282" s="120">
        <v>114864</v>
      </c>
      <c r="BC282" s="120">
        <v>120752</v>
      </c>
      <c r="BD282" s="120">
        <v>126640</v>
      </c>
      <c r="BE282" s="120">
        <v>132528</v>
      </c>
      <c r="BF282" s="121">
        <v>138416</v>
      </c>
      <c r="BH282" s="119">
        <v>47050</v>
      </c>
      <c r="BI282" s="120">
        <v>62150</v>
      </c>
      <c r="BJ282" s="120">
        <v>65914</v>
      </c>
      <c r="BK282" s="120">
        <v>69678</v>
      </c>
      <c r="BL282" s="120">
        <v>73442</v>
      </c>
      <c r="BM282" s="120">
        <v>77206</v>
      </c>
      <c r="BN282" s="120">
        <v>80970</v>
      </c>
      <c r="BO282" s="120">
        <v>84734</v>
      </c>
      <c r="BP282" s="121">
        <v>88498</v>
      </c>
      <c r="BQ282" s="119">
        <v>75300</v>
      </c>
      <c r="BR282" s="120">
        <v>99400</v>
      </c>
      <c r="BS282" s="120">
        <v>105424</v>
      </c>
      <c r="BT282" s="120">
        <v>111448</v>
      </c>
      <c r="BU282" s="120">
        <v>117472</v>
      </c>
      <c r="BV282" s="120">
        <v>123496</v>
      </c>
      <c r="BW282" s="120">
        <v>129520</v>
      </c>
      <c r="BX282" s="120">
        <v>135544</v>
      </c>
      <c r="BY282" s="121">
        <v>141568</v>
      </c>
    </row>
    <row r="283" spans="1:77" x14ac:dyDescent="0.25">
      <c r="A283" s="85" t="s">
        <v>457</v>
      </c>
      <c r="C283">
        <v>52150</v>
      </c>
      <c r="D283">
        <v>68850</v>
      </c>
      <c r="E283">
        <v>73022</v>
      </c>
      <c r="F283">
        <v>77194</v>
      </c>
      <c r="G283">
        <v>81366</v>
      </c>
      <c r="H283">
        <v>85538</v>
      </c>
      <c r="I283">
        <v>89710</v>
      </c>
      <c r="J283">
        <v>93882</v>
      </c>
      <c r="K283">
        <v>98054</v>
      </c>
      <c r="L283">
        <v>83450</v>
      </c>
      <c r="M283">
        <v>110150</v>
      </c>
      <c r="N283">
        <v>116826</v>
      </c>
      <c r="O283">
        <v>123502</v>
      </c>
      <c r="P283">
        <v>130178</v>
      </c>
      <c r="Q283">
        <v>136854</v>
      </c>
      <c r="R283">
        <v>143530</v>
      </c>
      <c r="S283">
        <v>150206</v>
      </c>
      <c r="T283">
        <v>156882</v>
      </c>
      <c r="V283" s="119">
        <v>56500</v>
      </c>
      <c r="W283" s="120">
        <v>74600</v>
      </c>
      <c r="X283" s="120">
        <v>79120</v>
      </c>
      <c r="Y283" s="120">
        <v>83640</v>
      </c>
      <c r="Z283" s="120">
        <v>88160</v>
      </c>
      <c r="AA283" s="120">
        <v>92680</v>
      </c>
      <c r="AB283" s="120">
        <v>97200</v>
      </c>
      <c r="AC283" s="120">
        <v>101720</v>
      </c>
      <c r="AD283" s="121">
        <v>106240</v>
      </c>
      <c r="AE283" s="119">
        <v>90400</v>
      </c>
      <c r="AF283" s="120">
        <v>119350</v>
      </c>
      <c r="AG283" s="120">
        <v>126582</v>
      </c>
      <c r="AH283" s="120">
        <v>133814</v>
      </c>
      <c r="AI283" s="120">
        <v>141046</v>
      </c>
      <c r="AJ283" s="120">
        <v>148278</v>
      </c>
      <c r="AK283" s="120">
        <v>155510</v>
      </c>
      <c r="AL283" s="120">
        <v>162742</v>
      </c>
      <c r="AM283" s="121">
        <v>169974</v>
      </c>
      <c r="AO283" s="119">
        <v>57250</v>
      </c>
      <c r="AP283" s="120">
        <v>75600</v>
      </c>
      <c r="AQ283" s="120">
        <v>80180</v>
      </c>
      <c r="AR283" s="120">
        <v>84760</v>
      </c>
      <c r="AS283" s="120">
        <v>89340</v>
      </c>
      <c r="AT283" s="120">
        <v>93920</v>
      </c>
      <c r="AU283" s="120">
        <v>98500</v>
      </c>
      <c r="AV283" s="120">
        <v>103080</v>
      </c>
      <c r="AW283" s="121">
        <v>107660</v>
      </c>
      <c r="AX283" s="119">
        <v>91600</v>
      </c>
      <c r="AY283" s="120">
        <v>120950</v>
      </c>
      <c r="AZ283" s="120">
        <v>128278</v>
      </c>
      <c r="BA283" s="120">
        <v>135606</v>
      </c>
      <c r="BB283" s="120">
        <v>142934</v>
      </c>
      <c r="BC283" s="120">
        <v>150262</v>
      </c>
      <c r="BD283" s="120">
        <v>157590</v>
      </c>
      <c r="BE283" s="120">
        <v>164918</v>
      </c>
      <c r="BF283" s="121">
        <v>172246</v>
      </c>
      <c r="BH283" s="119">
        <v>58200</v>
      </c>
      <c r="BI283" s="120">
        <v>76850</v>
      </c>
      <c r="BJ283" s="120">
        <v>81506</v>
      </c>
      <c r="BK283" s="120">
        <v>86162</v>
      </c>
      <c r="BL283" s="120">
        <v>90818</v>
      </c>
      <c r="BM283" s="120">
        <v>95474</v>
      </c>
      <c r="BN283" s="120">
        <v>100130</v>
      </c>
      <c r="BO283" s="120">
        <v>104786</v>
      </c>
      <c r="BP283" s="121">
        <v>109442</v>
      </c>
      <c r="BQ283" s="119">
        <v>93100</v>
      </c>
      <c r="BR283" s="120">
        <v>122900</v>
      </c>
      <c r="BS283" s="120">
        <v>130348</v>
      </c>
      <c r="BT283" s="120">
        <v>137796</v>
      </c>
      <c r="BU283" s="120">
        <v>145244</v>
      </c>
      <c r="BV283" s="120">
        <v>152692</v>
      </c>
      <c r="BW283" s="120">
        <v>160140</v>
      </c>
      <c r="BX283" s="120">
        <v>167588</v>
      </c>
      <c r="BY283" s="121">
        <v>175036</v>
      </c>
    </row>
    <row r="284" spans="1:77" x14ac:dyDescent="0.25">
      <c r="A284" s="85" t="s">
        <v>458</v>
      </c>
      <c r="C284">
        <v>43150</v>
      </c>
      <c r="D284">
        <v>57000</v>
      </c>
      <c r="E284">
        <v>60452</v>
      </c>
      <c r="F284">
        <v>63904</v>
      </c>
      <c r="G284">
        <v>67356</v>
      </c>
      <c r="H284">
        <v>70808</v>
      </c>
      <c r="I284">
        <v>74260</v>
      </c>
      <c r="J284">
        <v>77712</v>
      </c>
      <c r="K284">
        <v>81164</v>
      </c>
      <c r="L284">
        <v>69050</v>
      </c>
      <c r="M284">
        <v>91150</v>
      </c>
      <c r="N284">
        <v>96674</v>
      </c>
      <c r="O284">
        <v>102198</v>
      </c>
      <c r="P284">
        <v>107722</v>
      </c>
      <c r="Q284">
        <v>113246</v>
      </c>
      <c r="R284">
        <v>118770</v>
      </c>
      <c r="S284">
        <v>124294</v>
      </c>
      <c r="T284">
        <v>129818</v>
      </c>
      <c r="V284" s="119">
        <v>43350</v>
      </c>
      <c r="W284" s="120">
        <v>57250</v>
      </c>
      <c r="X284" s="120">
        <v>60718</v>
      </c>
      <c r="Y284" s="120">
        <v>64186</v>
      </c>
      <c r="Z284" s="120">
        <v>67654</v>
      </c>
      <c r="AA284" s="120">
        <v>71122</v>
      </c>
      <c r="AB284" s="120">
        <v>74590</v>
      </c>
      <c r="AC284" s="120">
        <v>78058</v>
      </c>
      <c r="AD284" s="121">
        <v>81526</v>
      </c>
      <c r="AE284" s="119">
        <v>69350</v>
      </c>
      <c r="AF284" s="120">
        <v>91550</v>
      </c>
      <c r="AG284" s="120">
        <v>97098</v>
      </c>
      <c r="AH284" s="120">
        <v>102646</v>
      </c>
      <c r="AI284" s="120">
        <v>108194</v>
      </c>
      <c r="AJ284" s="120">
        <v>113742</v>
      </c>
      <c r="AK284" s="120">
        <v>119290</v>
      </c>
      <c r="AL284" s="120">
        <v>124838</v>
      </c>
      <c r="AM284" s="121">
        <v>130386</v>
      </c>
      <c r="AO284" s="119">
        <v>47350</v>
      </c>
      <c r="AP284" s="120">
        <v>62500</v>
      </c>
      <c r="AQ284" s="120">
        <v>66288</v>
      </c>
      <c r="AR284" s="120">
        <v>70076</v>
      </c>
      <c r="AS284" s="120">
        <v>73864</v>
      </c>
      <c r="AT284" s="120">
        <v>77652</v>
      </c>
      <c r="AU284" s="120">
        <v>81440</v>
      </c>
      <c r="AV284" s="120">
        <v>85228</v>
      </c>
      <c r="AW284" s="121">
        <v>89016</v>
      </c>
      <c r="AX284" s="119">
        <v>75750</v>
      </c>
      <c r="AY284" s="120">
        <v>100000</v>
      </c>
      <c r="AZ284" s="120">
        <v>106060</v>
      </c>
      <c r="BA284" s="120">
        <v>112120</v>
      </c>
      <c r="BB284" s="120">
        <v>118180</v>
      </c>
      <c r="BC284" s="120">
        <v>124240</v>
      </c>
      <c r="BD284" s="120">
        <v>130300</v>
      </c>
      <c r="BE284" s="120">
        <v>136360</v>
      </c>
      <c r="BF284" s="121">
        <v>142420</v>
      </c>
      <c r="BH284" s="119">
        <v>48400</v>
      </c>
      <c r="BI284" s="120">
        <v>63900</v>
      </c>
      <c r="BJ284" s="120">
        <v>67772</v>
      </c>
      <c r="BK284" s="120">
        <v>71644</v>
      </c>
      <c r="BL284" s="120">
        <v>75516</v>
      </c>
      <c r="BM284" s="120">
        <v>79388</v>
      </c>
      <c r="BN284" s="120">
        <v>83260</v>
      </c>
      <c r="BO284" s="120">
        <v>87132</v>
      </c>
      <c r="BP284" s="121">
        <v>91004</v>
      </c>
      <c r="BQ284" s="119">
        <v>77450</v>
      </c>
      <c r="BR284" s="120">
        <v>102250</v>
      </c>
      <c r="BS284" s="120">
        <v>108446</v>
      </c>
      <c r="BT284" s="120">
        <v>114642</v>
      </c>
      <c r="BU284" s="120">
        <v>120838</v>
      </c>
      <c r="BV284" s="120">
        <v>127034</v>
      </c>
      <c r="BW284" s="120">
        <v>133230</v>
      </c>
      <c r="BX284" s="120">
        <v>139426</v>
      </c>
      <c r="BY284" s="121">
        <v>145622</v>
      </c>
    </row>
    <row r="285" spans="1:77" x14ac:dyDescent="0.25">
      <c r="A285" s="85" t="s">
        <v>459</v>
      </c>
      <c r="C285">
        <v>42450</v>
      </c>
      <c r="D285">
        <v>56050</v>
      </c>
      <c r="E285">
        <v>59446</v>
      </c>
      <c r="F285">
        <v>62842</v>
      </c>
      <c r="G285">
        <v>66238</v>
      </c>
      <c r="H285">
        <v>69634</v>
      </c>
      <c r="I285">
        <v>73030</v>
      </c>
      <c r="J285">
        <v>76426</v>
      </c>
      <c r="K285">
        <v>79822</v>
      </c>
      <c r="L285">
        <v>67900</v>
      </c>
      <c r="M285">
        <v>89650</v>
      </c>
      <c r="N285">
        <v>95082</v>
      </c>
      <c r="O285">
        <v>100514</v>
      </c>
      <c r="P285">
        <v>105946</v>
      </c>
      <c r="Q285">
        <v>111378</v>
      </c>
      <c r="R285">
        <v>116810</v>
      </c>
      <c r="S285">
        <v>122242</v>
      </c>
      <c r="T285">
        <v>127674</v>
      </c>
      <c r="V285" s="119">
        <v>43650</v>
      </c>
      <c r="W285" s="120">
        <v>57650</v>
      </c>
      <c r="X285" s="120">
        <v>61142</v>
      </c>
      <c r="Y285" s="120">
        <v>64634</v>
      </c>
      <c r="Z285" s="120">
        <v>68126</v>
      </c>
      <c r="AA285" s="120">
        <v>71618</v>
      </c>
      <c r="AB285" s="120">
        <v>75110</v>
      </c>
      <c r="AC285" s="120">
        <v>78602</v>
      </c>
      <c r="AD285" s="121">
        <v>82094</v>
      </c>
      <c r="AE285" s="119">
        <v>69850</v>
      </c>
      <c r="AF285" s="120">
        <v>92250</v>
      </c>
      <c r="AG285" s="120">
        <v>97838</v>
      </c>
      <c r="AH285" s="120">
        <v>103426</v>
      </c>
      <c r="AI285" s="120">
        <v>109014</v>
      </c>
      <c r="AJ285" s="120">
        <v>114602</v>
      </c>
      <c r="AK285" s="120">
        <v>120190</v>
      </c>
      <c r="AL285" s="120">
        <v>125778</v>
      </c>
      <c r="AM285" s="121">
        <v>131366</v>
      </c>
      <c r="AO285" s="119">
        <v>46000</v>
      </c>
      <c r="AP285" s="120">
        <v>60750</v>
      </c>
      <c r="AQ285" s="120">
        <v>64430</v>
      </c>
      <c r="AR285" s="120">
        <v>68110</v>
      </c>
      <c r="AS285" s="120">
        <v>71790</v>
      </c>
      <c r="AT285" s="120">
        <v>75470</v>
      </c>
      <c r="AU285" s="120">
        <v>79150</v>
      </c>
      <c r="AV285" s="120">
        <v>82830</v>
      </c>
      <c r="AW285" s="121">
        <v>86510</v>
      </c>
      <c r="AX285" s="119">
        <v>73600</v>
      </c>
      <c r="AY285" s="120">
        <v>97200</v>
      </c>
      <c r="AZ285" s="120">
        <v>103088</v>
      </c>
      <c r="BA285" s="120">
        <v>108976</v>
      </c>
      <c r="BB285" s="120">
        <v>114864</v>
      </c>
      <c r="BC285" s="120">
        <v>120752</v>
      </c>
      <c r="BD285" s="120">
        <v>126640</v>
      </c>
      <c r="BE285" s="120">
        <v>132528</v>
      </c>
      <c r="BF285" s="121">
        <v>138416</v>
      </c>
      <c r="BH285" s="119">
        <v>47050</v>
      </c>
      <c r="BI285" s="120">
        <v>62150</v>
      </c>
      <c r="BJ285" s="120">
        <v>65914</v>
      </c>
      <c r="BK285" s="120">
        <v>69678</v>
      </c>
      <c r="BL285" s="120">
        <v>73442</v>
      </c>
      <c r="BM285" s="120">
        <v>77206</v>
      </c>
      <c r="BN285" s="120">
        <v>80970</v>
      </c>
      <c r="BO285" s="120">
        <v>84734</v>
      </c>
      <c r="BP285" s="121">
        <v>88498</v>
      </c>
      <c r="BQ285" s="119">
        <v>75300</v>
      </c>
      <c r="BR285" s="120">
        <v>99400</v>
      </c>
      <c r="BS285" s="120">
        <v>105424</v>
      </c>
      <c r="BT285" s="120">
        <v>111448</v>
      </c>
      <c r="BU285" s="120">
        <v>117472</v>
      </c>
      <c r="BV285" s="120">
        <v>123496</v>
      </c>
      <c r="BW285" s="120">
        <v>129520</v>
      </c>
      <c r="BX285" s="120">
        <v>135544</v>
      </c>
      <c r="BY285" s="121">
        <v>141568</v>
      </c>
    </row>
    <row r="286" spans="1:77" x14ac:dyDescent="0.25">
      <c r="A286" s="85" t="s">
        <v>460</v>
      </c>
      <c r="C286">
        <v>41750</v>
      </c>
      <c r="D286">
        <v>55150</v>
      </c>
      <c r="E286">
        <v>58490</v>
      </c>
      <c r="F286">
        <v>61830</v>
      </c>
      <c r="G286">
        <v>65170</v>
      </c>
      <c r="H286">
        <v>68510</v>
      </c>
      <c r="I286">
        <v>71850</v>
      </c>
      <c r="J286">
        <v>75190</v>
      </c>
      <c r="K286">
        <v>78530</v>
      </c>
      <c r="L286">
        <v>66800</v>
      </c>
      <c r="M286">
        <v>88200</v>
      </c>
      <c r="N286">
        <v>93544</v>
      </c>
      <c r="O286">
        <v>98888</v>
      </c>
      <c r="P286">
        <v>104232</v>
      </c>
      <c r="Q286">
        <v>109576</v>
      </c>
      <c r="R286">
        <v>114920</v>
      </c>
      <c r="S286">
        <v>120264</v>
      </c>
      <c r="T286">
        <v>125608</v>
      </c>
      <c r="V286" s="119">
        <v>43350</v>
      </c>
      <c r="W286" s="120">
        <v>57250</v>
      </c>
      <c r="X286" s="120">
        <v>60718</v>
      </c>
      <c r="Y286" s="120">
        <v>64186</v>
      </c>
      <c r="Z286" s="120">
        <v>67654</v>
      </c>
      <c r="AA286" s="120">
        <v>71122</v>
      </c>
      <c r="AB286" s="120">
        <v>74590</v>
      </c>
      <c r="AC286" s="120">
        <v>78058</v>
      </c>
      <c r="AD286" s="121">
        <v>81526</v>
      </c>
      <c r="AE286" s="119">
        <v>69350</v>
      </c>
      <c r="AF286" s="120">
        <v>91550</v>
      </c>
      <c r="AG286" s="120">
        <v>97098</v>
      </c>
      <c r="AH286" s="120">
        <v>102646</v>
      </c>
      <c r="AI286" s="120">
        <v>108194</v>
      </c>
      <c r="AJ286" s="120">
        <v>113742</v>
      </c>
      <c r="AK286" s="120">
        <v>119290</v>
      </c>
      <c r="AL286" s="120">
        <v>124838</v>
      </c>
      <c r="AM286" s="121">
        <v>130386</v>
      </c>
      <c r="AO286" s="119">
        <v>46000</v>
      </c>
      <c r="AP286" s="120">
        <v>60750</v>
      </c>
      <c r="AQ286" s="120">
        <v>64430</v>
      </c>
      <c r="AR286" s="120">
        <v>68110</v>
      </c>
      <c r="AS286" s="120">
        <v>71790</v>
      </c>
      <c r="AT286" s="120">
        <v>75470</v>
      </c>
      <c r="AU286" s="120">
        <v>79150</v>
      </c>
      <c r="AV286" s="120">
        <v>82830</v>
      </c>
      <c r="AW286" s="121">
        <v>86510</v>
      </c>
      <c r="AX286" s="119">
        <v>73600</v>
      </c>
      <c r="AY286" s="120">
        <v>97200</v>
      </c>
      <c r="AZ286" s="120">
        <v>103088</v>
      </c>
      <c r="BA286" s="120">
        <v>108976</v>
      </c>
      <c r="BB286" s="120">
        <v>114864</v>
      </c>
      <c r="BC286" s="120">
        <v>120752</v>
      </c>
      <c r="BD286" s="120">
        <v>126640</v>
      </c>
      <c r="BE286" s="120">
        <v>132528</v>
      </c>
      <c r="BF286" s="121">
        <v>138416</v>
      </c>
      <c r="BH286" s="119">
        <v>47050</v>
      </c>
      <c r="BI286" s="120">
        <v>62150</v>
      </c>
      <c r="BJ286" s="120">
        <v>65914</v>
      </c>
      <c r="BK286" s="120">
        <v>69678</v>
      </c>
      <c r="BL286" s="120">
        <v>73442</v>
      </c>
      <c r="BM286" s="120">
        <v>77206</v>
      </c>
      <c r="BN286" s="120">
        <v>80970</v>
      </c>
      <c r="BO286" s="120">
        <v>84734</v>
      </c>
      <c r="BP286" s="121">
        <v>88498</v>
      </c>
      <c r="BQ286" s="119">
        <v>75300</v>
      </c>
      <c r="BR286" s="120">
        <v>99400</v>
      </c>
      <c r="BS286" s="120">
        <v>105424</v>
      </c>
      <c r="BT286" s="120">
        <v>111448</v>
      </c>
      <c r="BU286" s="120">
        <v>117472</v>
      </c>
      <c r="BV286" s="120">
        <v>123496</v>
      </c>
      <c r="BW286" s="120">
        <v>129520</v>
      </c>
      <c r="BX286" s="120">
        <v>135544</v>
      </c>
      <c r="BY286" s="121">
        <v>141568</v>
      </c>
    </row>
    <row r="287" spans="1:77" x14ac:dyDescent="0.25">
      <c r="A287" s="85" t="s">
        <v>461</v>
      </c>
      <c r="C287">
        <v>50350</v>
      </c>
      <c r="D287">
        <v>66500</v>
      </c>
      <c r="E287">
        <v>70528</v>
      </c>
      <c r="F287">
        <v>74556</v>
      </c>
      <c r="G287">
        <v>78584</v>
      </c>
      <c r="H287">
        <v>82612</v>
      </c>
      <c r="I287">
        <v>86640</v>
      </c>
      <c r="J287">
        <v>90668</v>
      </c>
      <c r="K287">
        <v>94696</v>
      </c>
      <c r="L287">
        <v>80550</v>
      </c>
      <c r="M287">
        <v>106350</v>
      </c>
      <c r="N287">
        <v>112794</v>
      </c>
      <c r="O287">
        <v>119238</v>
      </c>
      <c r="P287">
        <v>125682</v>
      </c>
      <c r="Q287">
        <v>132126</v>
      </c>
      <c r="R287">
        <v>138570</v>
      </c>
      <c r="S287">
        <v>145014</v>
      </c>
      <c r="T287">
        <v>151458</v>
      </c>
      <c r="V287" s="119">
        <v>54750</v>
      </c>
      <c r="W287" s="120">
        <v>72300</v>
      </c>
      <c r="X287" s="120">
        <v>76680</v>
      </c>
      <c r="Y287" s="120">
        <v>81060</v>
      </c>
      <c r="Z287" s="120">
        <v>85440</v>
      </c>
      <c r="AA287" s="120">
        <v>89820</v>
      </c>
      <c r="AB287" s="120">
        <v>94200</v>
      </c>
      <c r="AC287" s="120">
        <v>98580</v>
      </c>
      <c r="AD287" s="121">
        <v>102960</v>
      </c>
      <c r="AE287" s="119">
        <v>87600</v>
      </c>
      <c r="AF287" s="120">
        <v>115650</v>
      </c>
      <c r="AG287" s="120">
        <v>122658</v>
      </c>
      <c r="AH287" s="120">
        <v>129666</v>
      </c>
      <c r="AI287" s="120">
        <v>136674</v>
      </c>
      <c r="AJ287" s="120">
        <v>143682</v>
      </c>
      <c r="AK287" s="120">
        <v>150690</v>
      </c>
      <c r="AL287" s="120">
        <v>157698</v>
      </c>
      <c r="AM287" s="121">
        <v>164706</v>
      </c>
      <c r="AO287" s="119">
        <v>56850</v>
      </c>
      <c r="AP287" s="120">
        <v>75050</v>
      </c>
      <c r="AQ287" s="120">
        <v>79598</v>
      </c>
      <c r="AR287" s="120">
        <v>84146</v>
      </c>
      <c r="AS287" s="120">
        <v>88694</v>
      </c>
      <c r="AT287" s="120">
        <v>93242</v>
      </c>
      <c r="AU287" s="120">
        <v>97790</v>
      </c>
      <c r="AV287" s="120">
        <v>102338</v>
      </c>
      <c r="AW287" s="121">
        <v>106886</v>
      </c>
      <c r="AX287" s="119">
        <v>90950</v>
      </c>
      <c r="AY287" s="120">
        <v>120100</v>
      </c>
      <c r="AZ287" s="120">
        <v>127376</v>
      </c>
      <c r="BA287" s="120">
        <v>134652</v>
      </c>
      <c r="BB287" s="120">
        <v>141928</v>
      </c>
      <c r="BC287" s="120">
        <v>149204</v>
      </c>
      <c r="BD287" s="120">
        <v>156480</v>
      </c>
      <c r="BE287" s="120">
        <v>163756</v>
      </c>
      <c r="BF287" s="121">
        <v>171032</v>
      </c>
      <c r="BH287" s="119">
        <v>57000</v>
      </c>
      <c r="BI287" s="120">
        <v>75250</v>
      </c>
      <c r="BJ287" s="120">
        <v>79810</v>
      </c>
      <c r="BK287" s="120">
        <v>84370</v>
      </c>
      <c r="BL287" s="120">
        <v>88930</v>
      </c>
      <c r="BM287" s="120">
        <v>93490</v>
      </c>
      <c r="BN287" s="120">
        <v>98050</v>
      </c>
      <c r="BO287" s="120">
        <v>102610</v>
      </c>
      <c r="BP287" s="121">
        <v>107170</v>
      </c>
      <c r="BQ287" s="119">
        <v>91200</v>
      </c>
      <c r="BR287" s="120">
        <v>120400</v>
      </c>
      <c r="BS287" s="120">
        <v>127696</v>
      </c>
      <c r="BT287" s="120">
        <v>134992</v>
      </c>
      <c r="BU287" s="120">
        <v>142288</v>
      </c>
      <c r="BV287" s="120">
        <v>149584</v>
      </c>
      <c r="BW287" s="120">
        <v>156880</v>
      </c>
      <c r="BX287" s="120">
        <v>164176</v>
      </c>
      <c r="BY287" s="121">
        <v>171472</v>
      </c>
    </row>
    <row r="288" spans="1:77" x14ac:dyDescent="0.25">
      <c r="A288" s="85" t="s">
        <v>462</v>
      </c>
      <c r="C288">
        <v>41750</v>
      </c>
      <c r="D288">
        <v>55150</v>
      </c>
      <c r="E288">
        <v>58490</v>
      </c>
      <c r="F288">
        <v>61830</v>
      </c>
      <c r="G288">
        <v>65170</v>
      </c>
      <c r="H288">
        <v>68510</v>
      </c>
      <c r="I288">
        <v>71850</v>
      </c>
      <c r="J288">
        <v>75190</v>
      </c>
      <c r="K288">
        <v>78530</v>
      </c>
      <c r="L288">
        <v>66800</v>
      </c>
      <c r="M288">
        <v>88200</v>
      </c>
      <c r="N288">
        <v>93544</v>
      </c>
      <c r="O288">
        <v>98888</v>
      </c>
      <c r="P288">
        <v>104232</v>
      </c>
      <c r="Q288">
        <v>109576</v>
      </c>
      <c r="R288">
        <v>114920</v>
      </c>
      <c r="S288">
        <v>120264</v>
      </c>
      <c r="T288">
        <v>125608</v>
      </c>
      <c r="V288" s="119">
        <v>43350</v>
      </c>
      <c r="W288" s="120">
        <v>57250</v>
      </c>
      <c r="X288" s="120">
        <v>60718</v>
      </c>
      <c r="Y288" s="120">
        <v>64186</v>
      </c>
      <c r="Z288" s="120">
        <v>67654</v>
      </c>
      <c r="AA288" s="120">
        <v>71122</v>
      </c>
      <c r="AB288" s="120">
        <v>74590</v>
      </c>
      <c r="AC288" s="120">
        <v>78058</v>
      </c>
      <c r="AD288" s="121">
        <v>81526</v>
      </c>
      <c r="AE288" s="119">
        <v>69350</v>
      </c>
      <c r="AF288" s="120">
        <v>91550</v>
      </c>
      <c r="AG288" s="120">
        <v>97098</v>
      </c>
      <c r="AH288" s="120">
        <v>102646</v>
      </c>
      <c r="AI288" s="120">
        <v>108194</v>
      </c>
      <c r="AJ288" s="120">
        <v>113742</v>
      </c>
      <c r="AK288" s="120">
        <v>119290</v>
      </c>
      <c r="AL288" s="120">
        <v>124838</v>
      </c>
      <c r="AM288" s="121">
        <v>130386</v>
      </c>
      <c r="AO288" s="119">
        <v>46000</v>
      </c>
      <c r="AP288" s="120">
        <v>60750</v>
      </c>
      <c r="AQ288" s="120">
        <v>64430</v>
      </c>
      <c r="AR288" s="120">
        <v>68110</v>
      </c>
      <c r="AS288" s="120">
        <v>71790</v>
      </c>
      <c r="AT288" s="120">
        <v>75470</v>
      </c>
      <c r="AU288" s="120">
        <v>79150</v>
      </c>
      <c r="AV288" s="120">
        <v>82830</v>
      </c>
      <c r="AW288" s="121">
        <v>86510</v>
      </c>
      <c r="AX288" s="119">
        <v>73600</v>
      </c>
      <c r="AY288" s="120">
        <v>97200</v>
      </c>
      <c r="AZ288" s="120">
        <v>103088</v>
      </c>
      <c r="BA288" s="120">
        <v>108976</v>
      </c>
      <c r="BB288" s="120">
        <v>114864</v>
      </c>
      <c r="BC288" s="120">
        <v>120752</v>
      </c>
      <c r="BD288" s="120">
        <v>126640</v>
      </c>
      <c r="BE288" s="120">
        <v>132528</v>
      </c>
      <c r="BF288" s="121">
        <v>138416</v>
      </c>
      <c r="BH288" s="119">
        <v>47050</v>
      </c>
      <c r="BI288" s="120">
        <v>62150</v>
      </c>
      <c r="BJ288" s="120">
        <v>65914</v>
      </c>
      <c r="BK288" s="120">
        <v>69678</v>
      </c>
      <c r="BL288" s="120">
        <v>73442</v>
      </c>
      <c r="BM288" s="120">
        <v>77206</v>
      </c>
      <c r="BN288" s="120">
        <v>80970</v>
      </c>
      <c r="BO288" s="120">
        <v>84734</v>
      </c>
      <c r="BP288" s="121">
        <v>88498</v>
      </c>
      <c r="BQ288" s="119">
        <v>75300</v>
      </c>
      <c r="BR288" s="120">
        <v>99400</v>
      </c>
      <c r="BS288" s="120">
        <v>105424</v>
      </c>
      <c r="BT288" s="120">
        <v>111448</v>
      </c>
      <c r="BU288" s="120">
        <v>117472</v>
      </c>
      <c r="BV288" s="120">
        <v>123496</v>
      </c>
      <c r="BW288" s="120">
        <v>129520</v>
      </c>
      <c r="BX288" s="120">
        <v>135544</v>
      </c>
      <c r="BY288" s="121">
        <v>141568</v>
      </c>
    </row>
    <row r="289" spans="1:77" x14ac:dyDescent="0.25">
      <c r="A289" s="85" t="s">
        <v>463</v>
      </c>
      <c r="C289">
        <v>41750</v>
      </c>
      <c r="D289">
        <v>55150</v>
      </c>
      <c r="E289">
        <v>58490</v>
      </c>
      <c r="F289">
        <v>61830</v>
      </c>
      <c r="G289">
        <v>65170</v>
      </c>
      <c r="H289">
        <v>68510</v>
      </c>
      <c r="I289">
        <v>71850</v>
      </c>
      <c r="J289">
        <v>75190</v>
      </c>
      <c r="K289">
        <v>78530</v>
      </c>
      <c r="L289">
        <v>66800</v>
      </c>
      <c r="M289">
        <v>88200</v>
      </c>
      <c r="N289">
        <v>93544</v>
      </c>
      <c r="O289">
        <v>98888</v>
      </c>
      <c r="P289">
        <v>104232</v>
      </c>
      <c r="Q289">
        <v>109576</v>
      </c>
      <c r="R289">
        <v>114920</v>
      </c>
      <c r="S289">
        <v>120264</v>
      </c>
      <c r="T289">
        <v>125608</v>
      </c>
      <c r="V289" s="119">
        <v>43350</v>
      </c>
      <c r="W289" s="120">
        <v>57250</v>
      </c>
      <c r="X289" s="120">
        <v>60718</v>
      </c>
      <c r="Y289" s="120">
        <v>64186</v>
      </c>
      <c r="Z289" s="120">
        <v>67654</v>
      </c>
      <c r="AA289" s="120">
        <v>71122</v>
      </c>
      <c r="AB289" s="120">
        <v>74590</v>
      </c>
      <c r="AC289" s="120">
        <v>78058</v>
      </c>
      <c r="AD289" s="121">
        <v>81526</v>
      </c>
      <c r="AE289" s="119">
        <v>69350</v>
      </c>
      <c r="AF289" s="120">
        <v>91550</v>
      </c>
      <c r="AG289" s="120">
        <v>97098</v>
      </c>
      <c r="AH289" s="120">
        <v>102646</v>
      </c>
      <c r="AI289" s="120">
        <v>108194</v>
      </c>
      <c r="AJ289" s="120">
        <v>113742</v>
      </c>
      <c r="AK289" s="120">
        <v>119290</v>
      </c>
      <c r="AL289" s="120">
        <v>124838</v>
      </c>
      <c r="AM289" s="121">
        <v>130386</v>
      </c>
      <c r="AO289" s="119">
        <v>46000</v>
      </c>
      <c r="AP289" s="120">
        <v>60750</v>
      </c>
      <c r="AQ289" s="120">
        <v>64430</v>
      </c>
      <c r="AR289" s="120">
        <v>68110</v>
      </c>
      <c r="AS289" s="120">
        <v>71790</v>
      </c>
      <c r="AT289" s="120">
        <v>75470</v>
      </c>
      <c r="AU289" s="120">
        <v>79150</v>
      </c>
      <c r="AV289" s="120">
        <v>82830</v>
      </c>
      <c r="AW289" s="121">
        <v>86510</v>
      </c>
      <c r="AX289" s="119">
        <v>73600</v>
      </c>
      <c r="AY289" s="120">
        <v>97200</v>
      </c>
      <c r="AZ289" s="120">
        <v>103088</v>
      </c>
      <c r="BA289" s="120">
        <v>108976</v>
      </c>
      <c r="BB289" s="120">
        <v>114864</v>
      </c>
      <c r="BC289" s="120">
        <v>120752</v>
      </c>
      <c r="BD289" s="120">
        <v>126640</v>
      </c>
      <c r="BE289" s="120">
        <v>132528</v>
      </c>
      <c r="BF289" s="121">
        <v>138416</v>
      </c>
      <c r="BH289" s="119">
        <v>47050</v>
      </c>
      <c r="BI289" s="120">
        <v>62150</v>
      </c>
      <c r="BJ289" s="120">
        <v>65914</v>
      </c>
      <c r="BK289" s="120">
        <v>69678</v>
      </c>
      <c r="BL289" s="120">
        <v>73442</v>
      </c>
      <c r="BM289" s="120">
        <v>77206</v>
      </c>
      <c r="BN289" s="120">
        <v>80970</v>
      </c>
      <c r="BO289" s="120">
        <v>84734</v>
      </c>
      <c r="BP289" s="121">
        <v>88498</v>
      </c>
      <c r="BQ289" s="119">
        <v>75300</v>
      </c>
      <c r="BR289" s="120">
        <v>99400</v>
      </c>
      <c r="BS289" s="120">
        <v>105424</v>
      </c>
      <c r="BT289" s="120">
        <v>111448</v>
      </c>
      <c r="BU289" s="120">
        <v>117472</v>
      </c>
      <c r="BV289" s="120">
        <v>123496</v>
      </c>
      <c r="BW289" s="120">
        <v>129520</v>
      </c>
      <c r="BX289" s="120">
        <v>135544</v>
      </c>
      <c r="BY289" s="121">
        <v>141568</v>
      </c>
    </row>
    <row r="290" spans="1:77" x14ac:dyDescent="0.25">
      <c r="A290" s="85" t="s">
        <v>464</v>
      </c>
      <c r="C290">
        <v>41950</v>
      </c>
      <c r="D290">
        <v>55400</v>
      </c>
      <c r="E290">
        <v>58756</v>
      </c>
      <c r="F290">
        <v>62112</v>
      </c>
      <c r="G290">
        <v>65468</v>
      </c>
      <c r="H290">
        <v>68824</v>
      </c>
      <c r="I290">
        <v>72180</v>
      </c>
      <c r="J290">
        <v>75536</v>
      </c>
      <c r="K290">
        <v>78892</v>
      </c>
      <c r="L290">
        <v>67100</v>
      </c>
      <c r="M290">
        <v>88550</v>
      </c>
      <c r="N290">
        <v>93918</v>
      </c>
      <c r="O290">
        <v>99286</v>
      </c>
      <c r="P290">
        <v>104654</v>
      </c>
      <c r="Q290">
        <v>110022</v>
      </c>
      <c r="R290">
        <v>115390</v>
      </c>
      <c r="S290">
        <v>120758</v>
      </c>
      <c r="T290">
        <v>126126</v>
      </c>
      <c r="V290" s="119">
        <v>43350</v>
      </c>
      <c r="W290" s="120">
        <v>57250</v>
      </c>
      <c r="X290" s="120">
        <v>60718</v>
      </c>
      <c r="Y290" s="120">
        <v>64186</v>
      </c>
      <c r="Z290" s="120">
        <v>67654</v>
      </c>
      <c r="AA290" s="120">
        <v>71122</v>
      </c>
      <c r="AB290" s="120">
        <v>74590</v>
      </c>
      <c r="AC290" s="120">
        <v>78058</v>
      </c>
      <c r="AD290" s="121">
        <v>81526</v>
      </c>
      <c r="AE290" s="119">
        <v>69350</v>
      </c>
      <c r="AF290" s="120">
        <v>91550</v>
      </c>
      <c r="AG290" s="120">
        <v>97098</v>
      </c>
      <c r="AH290" s="120">
        <v>102646</v>
      </c>
      <c r="AI290" s="120">
        <v>108194</v>
      </c>
      <c r="AJ290" s="120">
        <v>113742</v>
      </c>
      <c r="AK290" s="120">
        <v>119290</v>
      </c>
      <c r="AL290" s="120">
        <v>124838</v>
      </c>
      <c r="AM290" s="121">
        <v>130386</v>
      </c>
      <c r="AO290" s="119">
        <v>46000</v>
      </c>
      <c r="AP290" s="120">
        <v>60750</v>
      </c>
      <c r="AQ290" s="120">
        <v>64430</v>
      </c>
      <c r="AR290" s="120">
        <v>68110</v>
      </c>
      <c r="AS290" s="120">
        <v>71790</v>
      </c>
      <c r="AT290" s="120">
        <v>75470</v>
      </c>
      <c r="AU290" s="120">
        <v>79150</v>
      </c>
      <c r="AV290" s="120">
        <v>82830</v>
      </c>
      <c r="AW290" s="121">
        <v>86510</v>
      </c>
      <c r="AX290" s="119">
        <v>73600</v>
      </c>
      <c r="AY290" s="120">
        <v>97200</v>
      </c>
      <c r="AZ290" s="120">
        <v>103088</v>
      </c>
      <c r="BA290" s="120">
        <v>108976</v>
      </c>
      <c r="BB290" s="120">
        <v>114864</v>
      </c>
      <c r="BC290" s="120">
        <v>120752</v>
      </c>
      <c r="BD290" s="120">
        <v>126640</v>
      </c>
      <c r="BE290" s="120">
        <v>132528</v>
      </c>
      <c r="BF290" s="121">
        <v>138416</v>
      </c>
      <c r="BH290" s="119">
        <v>47050</v>
      </c>
      <c r="BI290" s="120">
        <v>62150</v>
      </c>
      <c r="BJ290" s="120">
        <v>65914</v>
      </c>
      <c r="BK290" s="120">
        <v>69678</v>
      </c>
      <c r="BL290" s="120">
        <v>73442</v>
      </c>
      <c r="BM290" s="120">
        <v>77206</v>
      </c>
      <c r="BN290" s="120">
        <v>80970</v>
      </c>
      <c r="BO290" s="120">
        <v>84734</v>
      </c>
      <c r="BP290" s="121">
        <v>88498</v>
      </c>
      <c r="BQ290" s="119">
        <v>75300</v>
      </c>
      <c r="BR290" s="120">
        <v>99400</v>
      </c>
      <c r="BS290" s="120">
        <v>105424</v>
      </c>
      <c r="BT290" s="120">
        <v>111448</v>
      </c>
      <c r="BU290" s="120">
        <v>117472</v>
      </c>
      <c r="BV290" s="120">
        <v>123496</v>
      </c>
      <c r="BW290" s="120">
        <v>129520</v>
      </c>
      <c r="BX290" s="120">
        <v>135544</v>
      </c>
      <c r="BY290" s="121">
        <v>141568</v>
      </c>
    </row>
    <row r="291" spans="1:77" x14ac:dyDescent="0.25">
      <c r="A291" s="85" t="s">
        <v>465</v>
      </c>
      <c r="C291">
        <v>43150</v>
      </c>
      <c r="D291">
        <v>57000</v>
      </c>
      <c r="E291">
        <v>60452</v>
      </c>
      <c r="F291">
        <v>63904</v>
      </c>
      <c r="G291">
        <v>67356</v>
      </c>
      <c r="H291">
        <v>70808</v>
      </c>
      <c r="I291">
        <v>74260</v>
      </c>
      <c r="J291">
        <v>77712</v>
      </c>
      <c r="K291">
        <v>81164</v>
      </c>
      <c r="L291">
        <v>69050</v>
      </c>
      <c r="M291">
        <v>91150</v>
      </c>
      <c r="N291">
        <v>96674</v>
      </c>
      <c r="O291">
        <v>102198</v>
      </c>
      <c r="P291">
        <v>107722</v>
      </c>
      <c r="Q291">
        <v>113246</v>
      </c>
      <c r="R291">
        <v>118770</v>
      </c>
      <c r="S291">
        <v>124294</v>
      </c>
      <c r="T291">
        <v>129818</v>
      </c>
      <c r="V291" s="119">
        <v>43350</v>
      </c>
      <c r="W291" s="120">
        <v>57250</v>
      </c>
      <c r="X291" s="120">
        <v>60718</v>
      </c>
      <c r="Y291" s="120">
        <v>64186</v>
      </c>
      <c r="Z291" s="120">
        <v>67654</v>
      </c>
      <c r="AA291" s="120">
        <v>71122</v>
      </c>
      <c r="AB291" s="120">
        <v>74590</v>
      </c>
      <c r="AC291" s="120">
        <v>78058</v>
      </c>
      <c r="AD291" s="121">
        <v>81526</v>
      </c>
      <c r="AE291" s="119">
        <v>69350</v>
      </c>
      <c r="AF291" s="120">
        <v>91550</v>
      </c>
      <c r="AG291" s="120">
        <v>97098</v>
      </c>
      <c r="AH291" s="120">
        <v>102646</v>
      </c>
      <c r="AI291" s="120">
        <v>108194</v>
      </c>
      <c r="AJ291" s="120">
        <v>113742</v>
      </c>
      <c r="AK291" s="120">
        <v>119290</v>
      </c>
      <c r="AL291" s="120">
        <v>124838</v>
      </c>
      <c r="AM291" s="121">
        <v>130386</v>
      </c>
      <c r="AO291" s="119">
        <v>46000</v>
      </c>
      <c r="AP291" s="120">
        <v>60750</v>
      </c>
      <c r="AQ291" s="120">
        <v>64430</v>
      </c>
      <c r="AR291" s="120">
        <v>68110</v>
      </c>
      <c r="AS291" s="120">
        <v>71790</v>
      </c>
      <c r="AT291" s="120">
        <v>75470</v>
      </c>
      <c r="AU291" s="120">
        <v>79150</v>
      </c>
      <c r="AV291" s="120">
        <v>82830</v>
      </c>
      <c r="AW291" s="121">
        <v>86510</v>
      </c>
      <c r="AX291" s="119">
        <v>73600</v>
      </c>
      <c r="AY291" s="120">
        <v>97200</v>
      </c>
      <c r="AZ291" s="120">
        <v>103088</v>
      </c>
      <c r="BA291" s="120">
        <v>108976</v>
      </c>
      <c r="BB291" s="120">
        <v>114864</v>
      </c>
      <c r="BC291" s="120">
        <v>120752</v>
      </c>
      <c r="BD291" s="120">
        <v>126640</v>
      </c>
      <c r="BE291" s="120">
        <v>132528</v>
      </c>
      <c r="BF291" s="121">
        <v>138416</v>
      </c>
      <c r="BH291" s="119">
        <v>47050</v>
      </c>
      <c r="BI291" s="120">
        <v>62150</v>
      </c>
      <c r="BJ291" s="120">
        <v>65914</v>
      </c>
      <c r="BK291" s="120">
        <v>69678</v>
      </c>
      <c r="BL291" s="120">
        <v>73442</v>
      </c>
      <c r="BM291" s="120">
        <v>77206</v>
      </c>
      <c r="BN291" s="120">
        <v>80970</v>
      </c>
      <c r="BO291" s="120">
        <v>84734</v>
      </c>
      <c r="BP291" s="121">
        <v>88498</v>
      </c>
      <c r="BQ291" s="119">
        <v>75300</v>
      </c>
      <c r="BR291" s="120">
        <v>99400</v>
      </c>
      <c r="BS291" s="120">
        <v>105424</v>
      </c>
      <c r="BT291" s="120">
        <v>111448</v>
      </c>
      <c r="BU291" s="120">
        <v>117472</v>
      </c>
      <c r="BV291" s="120">
        <v>123496</v>
      </c>
      <c r="BW291" s="120">
        <v>129520</v>
      </c>
      <c r="BX291" s="120">
        <v>135544</v>
      </c>
      <c r="BY291" s="121">
        <v>141568</v>
      </c>
    </row>
    <row r="292" spans="1:77" x14ac:dyDescent="0.25">
      <c r="A292" s="85" t="s">
        <v>466</v>
      </c>
      <c r="C292">
        <v>42950</v>
      </c>
      <c r="D292">
        <v>56700</v>
      </c>
      <c r="E292">
        <v>60136</v>
      </c>
      <c r="F292">
        <v>63572</v>
      </c>
      <c r="G292">
        <v>67008</v>
      </c>
      <c r="H292">
        <v>70444</v>
      </c>
      <c r="I292">
        <v>73880</v>
      </c>
      <c r="J292">
        <v>77316</v>
      </c>
      <c r="K292">
        <v>80752</v>
      </c>
      <c r="L292">
        <v>68700</v>
      </c>
      <c r="M292">
        <v>90700</v>
      </c>
      <c r="N292">
        <v>96196</v>
      </c>
      <c r="O292">
        <v>101692</v>
      </c>
      <c r="P292">
        <v>107188</v>
      </c>
      <c r="Q292">
        <v>112684</v>
      </c>
      <c r="R292">
        <v>118180</v>
      </c>
      <c r="S292">
        <v>123676</v>
      </c>
      <c r="T292">
        <v>129172</v>
      </c>
      <c r="V292" s="119">
        <v>47200</v>
      </c>
      <c r="W292" s="120">
        <v>62350</v>
      </c>
      <c r="X292" s="120">
        <v>66126</v>
      </c>
      <c r="Y292" s="120">
        <v>69902</v>
      </c>
      <c r="Z292" s="120">
        <v>73678</v>
      </c>
      <c r="AA292" s="120">
        <v>77454</v>
      </c>
      <c r="AB292" s="120">
        <v>81230</v>
      </c>
      <c r="AC292" s="120">
        <v>85006</v>
      </c>
      <c r="AD292" s="121">
        <v>88782</v>
      </c>
      <c r="AE292" s="119">
        <v>75500</v>
      </c>
      <c r="AF292" s="120">
        <v>99700</v>
      </c>
      <c r="AG292" s="120">
        <v>105740</v>
      </c>
      <c r="AH292" s="120">
        <v>111780</v>
      </c>
      <c r="AI292" s="120">
        <v>117820</v>
      </c>
      <c r="AJ292" s="120">
        <v>123860</v>
      </c>
      <c r="AK292" s="120">
        <v>129900</v>
      </c>
      <c r="AL292" s="120">
        <v>135940</v>
      </c>
      <c r="AM292" s="121">
        <v>141980</v>
      </c>
      <c r="AO292" s="119">
        <v>50050</v>
      </c>
      <c r="AP292" s="120">
        <v>66100</v>
      </c>
      <c r="AQ292" s="120">
        <v>70104</v>
      </c>
      <c r="AR292" s="120">
        <v>74108</v>
      </c>
      <c r="AS292" s="120">
        <v>78112</v>
      </c>
      <c r="AT292" s="120">
        <v>82116</v>
      </c>
      <c r="AU292" s="120">
        <v>86120</v>
      </c>
      <c r="AV292" s="120">
        <v>90124</v>
      </c>
      <c r="AW292" s="121">
        <v>94128</v>
      </c>
      <c r="AX292" s="119">
        <v>80100</v>
      </c>
      <c r="AY292" s="120">
        <v>105750</v>
      </c>
      <c r="AZ292" s="120">
        <v>112158</v>
      </c>
      <c r="BA292" s="120">
        <v>118566</v>
      </c>
      <c r="BB292" s="120">
        <v>124974</v>
      </c>
      <c r="BC292" s="120">
        <v>131382</v>
      </c>
      <c r="BD292" s="120">
        <v>137790</v>
      </c>
      <c r="BE292" s="120">
        <v>144198</v>
      </c>
      <c r="BF292" s="121">
        <v>150606</v>
      </c>
      <c r="BH292" s="119">
        <v>50850</v>
      </c>
      <c r="BI292" s="120">
        <v>67150</v>
      </c>
      <c r="BJ292" s="120">
        <v>71218</v>
      </c>
      <c r="BK292" s="120">
        <v>75286</v>
      </c>
      <c r="BL292" s="120">
        <v>79354</v>
      </c>
      <c r="BM292" s="120">
        <v>83422</v>
      </c>
      <c r="BN292" s="120">
        <v>87490</v>
      </c>
      <c r="BO292" s="120">
        <v>91558</v>
      </c>
      <c r="BP292" s="121">
        <v>95626</v>
      </c>
      <c r="BQ292" s="119">
        <v>81350</v>
      </c>
      <c r="BR292" s="120">
        <v>107400</v>
      </c>
      <c r="BS292" s="120">
        <v>113908</v>
      </c>
      <c r="BT292" s="120">
        <v>120416</v>
      </c>
      <c r="BU292" s="120">
        <v>126924</v>
      </c>
      <c r="BV292" s="120">
        <v>133432</v>
      </c>
      <c r="BW292" s="120">
        <v>139940</v>
      </c>
      <c r="BX292" s="120">
        <v>146448</v>
      </c>
      <c r="BY292" s="121">
        <v>152956</v>
      </c>
    </row>
    <row r="293" spans="1:77" x14ac:dyDescent="0.25">
      <c r="A293" s="85" t="s">
        <v>467</v>
      </c>
      <c r="C293">
        <v>42650</v>
      </c>
      <c r="D293">
        <v>56300</v>
      </c>
      <c r="E293">
        <v>59712</v>
      </c>
      <c r="F293">
        <v>63124</v>
      </c>
      <c r="G293">
        <v>66536</v>
      </c>
      <c r="H293">
        <v>69948</v>
      </c>
      <c r="I293">
        <v>73360</v>
      </c>
      <c r="J293">
        <v>76772</v>
      </c>
      <c r="K293">
        <v>80184</v>
      </c>
      <c r="L293">
        <v>68250</v>
      </c>
      <c r="M293">
        <v>90100</v>
      </c>
      <c r="N293">
        <v>95560</v>
      </c>
      <c r="O293">
        <v>101020</v>
      </c>
      <c r="P293">
        <v>106480</v>
      </c>
      <c r="Q293">
        <v>111940</v>
      </c>
      <c r="R293">
        <v>117400</v>
      </c>
      <c r="S293">
        <v>122860</v>
      </c>
      <c r="T293">
        <v>128320</v>
      </c>
      <c r="V293" s="119">
        <v>45450</v>
      </c>
      <c r="W293" s="120">
        <v>60000</v>
      </c>
      <c r="X293" s="120">
        <v>63636</v>
      </c>
      <c r="Y293" s="120">
        <v>67272</v>
      </c>
      <c r="Z293" s="120">
        <v>70908</v>
      </c>
      <c r="AA293" s="120">
        <v>74544</v>
      </c>
      <c r="AB293" s="120">
        <v>78180</v>
      </c>
      <c r="AC293" s="120">
        <v>81816</v>
      </c>
      <c r="AD293" s="121">
        <v>85452</v>
      </c>
      <c r="AE293" s="119">
        <v>72700</v>
      </c>
      <c r="AF293" s="120">
        <v>96000</v>
      </c>
      <c r="AG293" s="120">
        <v>101816</v>
      </c>
      <c r="AH293" s="120">
        <v>107632</v>
      </c>
      <c r="AI293" s="120">
        <v>113448</v>
      </c>
      <c r="AJ293" s="120">
        <v>119264</v>
      </c>
      <c r="AK293" s="120">
        <v>125080</v>
      </c>
      <c r="AL293" s="120">
        <v>130896</v>
      </c>
      <c r="AM293" s="121">
        <v>136712</v>
      </c>
      <c r="AO293" s="119">
        <v>47550</v>
      </c>
      <c r="AP293" s="120">
        <v>62800</v>
      </c>
      <c r="AQ293" s="120">
        <v>66604</v>
      </c>
      <c r="AR293" s="120">
        <v>70408</v>
      </c>
      <c r="AS293" s="120">
        <v>74212</v>
      </c>
      <c r="AT293" s="120">
        <v>78016</v>
      </c>
      <c r="AU293" s="120">
        <v>81820</v>
      </c>
      <c r="AV293" s="120">
        <v>85624</v>
      </c>
      <c r="AW293" s="121">
        <v>89428</v>
      </c>
      <c r="AX293" s="119">
        <v>76100</v>
      </c>
      <c r="AY293" s="120">
        <v>100500</v>
      </c>
      <c r="AZ293" s="120">
        <v>106588</v>
      </c>
      <c r="BA293" s="120">
        <v>112676</v>
      </c>
      <c r="BB293" s="120">
        <v>118764</v>
      </c>
      <c r="BC293" s="120">
        <v>124852</v>
      </c>
      <c r="BD293" s="120">
        <v>130940</v>
      </c>
      <c r="BE293" s="120">
        <v>137028</v>
      </c>
      <c r="BF293" s="121">
        <v>143116</v>
      </c>
      <c r="BH293" s="119">
        <v>47550</v>
      </c>
      <c r="BI293" s="120">
        <v>62800</v>
      </c>
      <c r="BJ293" s="120">
        <v>66604</v>
      </c>
      <c r="BK293" s="120">
        <v>70408</v>
      </c>
      <c r="BL293" s="120">
        <v>74212</v>
      </c>
      <c r="BM293" s="120">
        <v>78016</v>
      </c>
      <c r="BN293" s="120">
        <v>81820</v>
      </c>
      <c r="BO293" s="120">
        <v>85624</v>
      </c>
      <c r="BP293" s="121">
        <v>89428</v>
      </c>
      <c r="BQ293" s="119">
        <v>76100</v>
      </c>
      <c r="BR293" s="120">
        <v>100500</v>
      </c>
      <c r="BS293" s="120">
        <v>106588</v>
      </c>
      <c r="BT293" s="120">
        <v>112676</v>
      </c>
      <c r="BU293" s="120">
        <v>118764</v>
      </c>
      <c r="BV293" s="120">
        <v>124852</v>
      </c>
      <c r="BW293" s="120">
        <v>130940</v>
      </c>
      <c r="BX293" s="120">
        <v>137028</v>
      </c>
      <c r="BY293" s="121">
        <v>143116</v>
      </c>
    </row>
    <row r="294" spans="1:77" x14ac:dyDescent="0.25">
      <c r="A294" s="85" t="s">
        <v>468</v>
      </c>
      <c r="C294">
        <v>41750</v>
      </c>
      <c r="D294">
        <v>55150</v>
      </c>
      <c r="E294">
        <v>58490</v>
      </c>
      <c r="F294">
        <v>61830</v>
      </c>
      <c r="G294">
        <v>65170</v>
      </c>
      <c r="H294">
        <v>68510</v>
      </c>
      <c r="I294">
        <v>71850</v>
      </c>
      <c r="J294">
        <v>75190</v>
      </c>
      <c r="K294">
        <v>78530</v>
      </c>
      <c r="L294">
        <v>66800</v>
      </c>
      <c r="M294">
        <v>88200</v>
      </c>
      <c r="N294">
        <v>93544</v>
      </c>
      <c r="O294">
        <v>98888</v>
      </c>
      <c r="P294">
        <v>104232</v>
      </c>
      <c r="Q294">
        <v>109576</v>
      </c>
      <c r="R294">
        <v>114920</v>
      </c>
      <c r="S294">
        <v>120264</v>
      </c>
      <c r="T294">
        <v>125608</v>
      </c>
      <c r="V294" s="119">
        <v>43350</v>
      </c>
      <c r="W294" s="120">
        <v>57250</v>
      </c>
      <c r="X294" s="120">
        <v>60718</v>
      </c>
      <c r="Y294" s="120">
        <v>64186</v>
      </c>
      <c r="Z294" s="120">
        <v>67654</v>
      </c>
      <c r="AA294" s="120">
        <v>71122</v>
      </c>
      <c r="AB294" s="120">
        <v>74590</v>
      </c>
      <c r="AC294" s="120">
        <v>78058</v>
      </c>
      <c r="AD294" s="121">
        <v>81526</v>
      </c>
      <c r="AE294" s="119">
        <v>69350</v>
      </c>
      <c r="AF294" s="120">
        <v>91550</v>
      </c>
      <c r="AG294" s="120">
        <v>97098</v>
      </c>
      <c r="AH294" s="120">
        <v>102646</v>
      </c>
      <c r="AI294" s="120">
        <v>108194</v>
      </c>
      <c r="AJ294" s="120">
        <v>113742</v>
      </c>
      <c r="AK294" s="120">
        <v>119290</v>
      </c>
      <c r="AL294" s="120">
        <v>124838</v>
      </c>
      <c r="AM294" s="121">
        <v>130386</v>
      </c>
      <c r="AO294" s="119">
        <v>47350</v>
      </c>
      <c r="AP294" s="120">
        <v>62500</v>
      </c>
      <c r="AQ294" s="120">
        <v>66288</v>
      </c>
      <c r="AR294" s="120">
        <v>70076</v>
      </c>
      <c r="AS294" s="120">
        <v>73864</v>
      </c>
      <c r="AT294" s="120">
        <v>77652</v>
      </c>
      <c r="AU294" s="120">
        <v>81440</v>
      </c>
      <c r="AV294" s="120">
        <v>85228</v>
      </c>
      <c r="AW294" s="121">
        <v>89016</v>
      </c>
      <c r="AX294" s="119">
        <v>75750</v>
      </c>
      <c r="AY294" s="120">
        <v>100000</v>
      </c>
      <c r="AZ294" s="120">
        <v>106060</v>
      </c>
      <c r="BA294" s="120">
        <v>112120</v>
      </c>
      <c r="BB294" s="120">
        <v>118180</v>
      </c>
      <c r="BC294" s="120">
        <v>124240</v>
      </c>
      <c r="BD294" s="120">
        <v>130300</v>
      </c>
      <c r="BE294" s="120">
        <v>136360</v>
      </c>
      <c r="BF294" s="121">
        <v>142420</v>
      </c>
      <c r="BH294" s="119">
        <v>47950</v>
      </c>
      <c r="BI294" s="120">
        <v>63300</v>
      </c>
      <c r="BJ294" s="120">
        <v>67136</v>
      </c>
      <c r="BK294" s="120">
        <v>70972</v>
      </c>
      <c r="BL294" s="120">
        <v>74808</v>
      </c>
      <c r="BM294" s="120">
        <v>78644</v>
      </c>
      <c r="BN294" s="120">
        <v>82480</v>
      </c>
      <c r="BO294" s="120">
        <v>86316</v>
      </c>
      <c r="BP294" s="121">
        <v>90152</v>
      </c>
      <c r="BQ294" s="119">
        <v>76700</v>
      </c>
      <c r="BR294" s="120">
        <v>101250</v>
      </c>
      <c r="BS294" s="120">
        <v>107386</v>
      </c>
      <c r="BT294" s="120">
        <v>113522</v>
      </c>
      <c r="BU294" s="120">
        <v>119658</v>
      </c>
      <c r="BV294" s="120">
        <v>125794</v>
      </c>
      <c r="BW294" s="120">
        <v>131930</v>
      </c>
      <c r="BX294" s="120">
        <v>138066</v>
      </c>
      <c r="BY294" s="121">
        <v>144202</v>
      </c>
    </row>
    <row r="295" spans="1:77" x14ac:dyDescent="0.25">
      <c r="A295" s="85" t="s">
        <v>469</v>
      </c>
      <c r="C295">
        <v>41750</v>
      </c>
      <c r="D295">
        <v>55150</v>
      </c>
      <c r="E295">
        <v>58490</v>
      </c>
      <c r="F295">
        <v>61830</v>
      </c>
      <c r="G295">
        <v>65170</v>
      </c>
      <c r="H295">
        <v>68510</v>
      </c>
      <c r="I295">
        <v>71850</v>
      </c>
      <c r="J295">
        <v>75190</v>
      </c>
      <c r="K295">
        <v>78530</v>
      </c>
      <c r="L295">
        <v>66800</v>
      </c>
      <c r="M295">
        <v>88200</v>
      </c>
      <c r="N295">
        <v>93544</v>
      </c>
      <c r="O295">
        <v>98888</v>
      </c>
      <c r="P295">
        <v>104232</v>
      </c>
      <c r="Q295">
        <v>109576</v>
      </c>
      <c r="R295">
        <v>114920</v>
      </c>
      <c r="S295">
        <v>120264</v>
      </c>
      <c r="T295">
        <v>125608</v>
      </c>
      <c r="V295" s="119">
        <v>43350</v>
      </c>
      <c r="W295" s="120">
        <v>57250</v>
      </c>
      <c r="X295" s="120">
        <v>60718</v>
      </c>
      <c r="Y295" s="120">
        <v>64186</v>
      </c>
      <c r="Z295" s="120">
        <v>67654</v>
      </c>
      <c r="AA295" s="120">
        <v>71122</v>
      </c>
      <c r="AB295" s="120">
        <v>74590</v>
      </c>
      <c r="AC295" s="120">
        <v>78058</v>
      </c>
      <c r="AD295" s="121">
        <v>81526</v>
      </c>
      <c r="AE295" s="119">
        <v>69350</v>
      </c>
      <c r="AF295" s="120">
        <v>91550</v>
      </c>
      <c r="AG295" s="120">
        <v>97098</v>
      </c>
      <c r="AH295" s="120">
        <v>102646</v>
      </c>
      <c r="AI295" s="120">
        <v>108194</v>
      </c>
      <c r="AJ295" s="120">
        <v>113742</v>
      </c>
      <c r="AK295" s="120">
        <v>119290</v>
      </c>
      <c r="AL295" s="120">
        <v>124838</v>
      </c>
      <c r="AM295" s="121">
        <v>130386</v>
      </c>
      <c r="AO295" s="119">
        <v>46000</v>
      </c>
      <c r="AP295" s="120">
        <v>60750</v>
      </c>
      <c r="AQ295" s="120">
        <v>64430</v>
      </c>
      <c r="AR295" s="120">
        <v>68110</v>
      </c>
      <c r="AS295" s="120">
        <v>71790</v>
      </c>
      <c r="AT295" s="120">
        <v>75470</v>
      </c>
      <c r="AU295" s="120">
        <v>79150</v>
      </c>
      <c r="AV295" s="120">
        <v>82830</v>
      </c>
      <c r="AW295" s="121">
        <v>86510</v>
      </c>
      <c r="AX295" s="119">
        <v>73600</v>
      </c>
      <c r="AY295" s="120">
        <v>97200</v>
      </c>
      <c r="AZ295" s="120">
        <v>103088</v>
      </c>
      <c r="BA295" s="120">
        <v>108976</v>
      </c>
      <c r="BB295" s="120">
        <v>114864</v>
      </c>
      <c r="BC295" s="120">
        <v>120752</v>
      </c>
      <c r="BD295" s="120">
        <v>126640</v>
      </c>
      <c r="BE295" s="120">
        <v>132528</v>
      </c>
      <c r="BF295" s="121">
        <v>138416</v>
      </c>
      <c r="BH295" s="119">
        <v>50250</v>
      </c>
      <c r="BI295" s="120">
        <v>66350</v>
      </c>
      <c r="BJ295" s="120">
        <v>70370</v>
      </c>
      <c r="BK295" s="120">
        <v>74390</v>
      </c>
      <c r="BL295" s="120">
        <v>78410</v>
      </c>
      <c r="BM295" s="120">
        <v>82430</v>
      </c>
      <c r="BN295" s="120">
        <v>86450</v>
      </c>
      <c r="BO295" s="120">
        <v>90470</v>
      </c>
      <c r="BP295" s="121">
        <v>94490</v>
      </c>
      <c r="BQ295" s="119">
        <v>80400</v>
      </c>
      <c r="BR295" s="120">
        <v>106150</v>
      </c>
      <c r="BS295" s="120">
        <v>112582</v>
      </c>
      <c r="BT295" s="120">
        <v>119014</v>
      </c>
      <c r="BU295" s="120">
        <v>125446</v>
      </c>
      <c r="BV295" s="120">
        <v>131878</v>
      </c>
      <c r="BW295" s="120">
        <v>138310</v>
      </c>
      <c r="BX295" s="120">
        <v>144742</v>
      </c>
      <c r="BY295" s="121">
        <v>151174</v>
      </c>
    </row>
    <row r="296" spans="1:77" x14ac:dyDescent="0.25">
      <c r="A296" s="85" t="s">
        <v>470</v>
      </c>
      <c r="C296">
        <v>57700</v>
      </c>
      <c r="D296">
        <v>76200</v>
      </c>
      <c r="E296">
        <v>80816</v>
      </c>
      <c r="F296">
        <v>85432</v>
      </c>
      <c r="G296">
        <v>90048</v>
      </c>
      <c r="H296">
        <v>94664</v>
      </c>
      <c r="I296">
        <v>99280</v>
      </c>
      <c r="J296">
        <v>103896</v>
      </c>
      <c r="K296">
        <v>108512</v>
      </c>
      <c r="L296">
        <v>92300</v>
      </c>
      <c r="M296">
        <v>121850</v>
      </c>
      <c r="N296">
        <v>129234</v>
      </c>
      <c r="O296">
        <v>136618</v>
      </c>
      <c r="P296">
        <v>144002</v>
      </c>
      <c r="Q296">
        <v>151386</v>
      </c>
      <c r="R296">
        <v>158770</v>
      </c>
      <c r="S296">
        <v>166154</v>
      </c>
      <c r="T296">
        <v>173538</v>
      </c>
      <c r="V296" s="119">
        <v>57700</v>
      </c>
      <c r="W296" s="120">
        <v>76200</v>
      </c>
      <c r="X296" s="120">
        <v>80816</v>
      </c>
      <c r="Y296" s="120">
        <v>85432</v>
      </c>
      <c r="Z296" s="120">
        <v>90048</v>
      </c>
      <c r="AA296" s="120">
        <v>94664</v>
      </c>
      <c r="AB296" s="120">
        <v>99280</v>
      </c>
      <c r="AC296" s="120">
        <v>103896</v>
      </c>
      <c r="AD296" s="121">
        <v>108512</v>
      </c>
      <c r="AE296" s="119">
        <v>92300</v>
      </c>
      <c r="AF296" s="120">
        <v>121850</v>
      </c>
      <c r="AG296" s="120">
        <v>129234</v>
      </c>
      <c r="AH296" s="120">
        <v>136618</v>
      </c>
      <c r="AI296" s="120">
        <v>144002</v>
      </c>
      <c r="AJ296" s="120">
        <v>151386</v>
      </c>
      <c r="AK296" s="120">
        <v>158770</v>
      </c>
      <c r="AL296" s="120">
        <v>166154</v>
      </c>
      <c r="AM296" s="121">
        <v>173538</v>
      </c>
      <c r="AO296" s="119">
        <v>59100</v>
      </c>
      <c r="AP296" s="120">
        <v>78050</v>
      </c>
      <c r="AQ296" s="120">
        <v>82778</v>
      </c>
      <c r="AR296" s="120">
        <v>87506</v>
      </c>
      <c r="AS296" s="120">
        <v>92234</v>
      </c>
      <c r="AT296" s="120">
        <v>96962</v>
      </c>
      <c r="AU296" s="120">
        <v>101690</v>
      </c>
      <c r="AV296" s="120">
        <v>106418</v>
      </c>
      <c r="AW296" s="121">
        <v>111146</v>
      </c>
      <c r="AX296" s="119">
        <v>94550</v>
      </c>
      <c r="AY296" s="120">
        <v>124850</v>
      </c>
      <c r="AZ296" s="120">
        <v>132414</v>
      </c>
      <c r="BA296" s="120">
        <v>139978</v>
      </c>
      <c r="BB296" s="120">
        <v>147542</v>
      </c>
      <c r="BC296" s="120">
        <v>155106</v>
      </c>
      <c r="BD296" s="120">
        <v>162670</v>
      </c>
      <c r="BE296" s="120">
        <v>170234</v>
      </c>
      <c r="BF296" s="121">
        <v>177798</v>
      </c>
      <c r="BH296" s="119">
        <v>60700</v>
      </c>
      <c r="BI296" s="120">
        <v>80150</v>
      </c>
      <c r="BJ296" s="120">
        <v>85006</v>
      </c>
      <c r="BK296" s="120">
        <v>89862</v>
      </c>
      <c r="BL296" s="120">
        <v>94718</v>
      </c>
      <c r="BM296" s="120">
        <v>99574</v>
      </c>
      <c r="BN296" s="120">
        <v>104430</v>
      </c>
      <c r="BO296" s="120">
        <v>109286</v>
      </c>
      <c r="BP296" s="121">
        <v>114142</v>
      </c>
      <c r="BQ296" s="119">
        <v>97100</v>
      </c>
      <c r="BR296" s="120">
        <v>128200</v>
      </c>
      <c r="BS296" s="120">
        <v>135968</v>
      </c>
      <c r="BT296" s="120">
        <v>143736</v>
      </c>
      <c r="BU296" s="120">
        <v>151504</v>
      </c>
      <c r="BV296" s="120">
        <v>159272</v>
      </c>
      <c r="BW296" s="120">
        <v>167040</v>
      </c>
      <c r="BX296" s="120">
        <v>174808</v>
      </c>
      <c r="BY296" s="121">
        <v>182576</v>
      </c>
    </row>
    <row r="297" spans="1:77" x14ac:dyDescent="0.25">
      <c r="A297" s="85" t="s">
        <v>471</v>
      </c>
      <c r="C297">
        <v>44150</v>
      </c>
      <c r="D297">
        <v>58300</v>
      </c>
      <c r="E297">
        <v>61832</v>
      </c>
      <c r="F297">
        <v>65364</v>
      </c>
      <c r="G297">
        <v>68896</v>
      </c>
      <c r="H297">
        <v>72428</v>
      </c>
      <c r="I297">
        <v>75960</v>
      </c>
      <c r="J297">
        <v>79492</v>
      </c>
      <c r="K297">
        <v>83024</v>
      </c>
      <c r="L297">
        <v>70650</v>
      </c>
      <c r="M297">
        <v>93250</v>
      </c>
      <c r="N297">
        <v>98902</v>
      </c>
      <c r="O297">
        <v>104554</v>
      </c>
      <c r="P297">
        <v>110206</v>
      </c>
      <c r="Q297">
        <v>115858</v>
      </c>
      <c r="R297">
        <v>121510</v>
      </c>
      <c r="S297">
        <v>127162</v>
      </c>
      <c r="T297">
        <v>132814</v>
      </c>
      <c r="V297" s="119">
        <v>47150</v>
      </c>
      <c r="W297" s="120">
        <v>62250</v>
      </c>
      <c r="X297" s="120">
        <v>66022</v>
      </c>
      <c r="Y297" s="120">
        <v>69794</v>
      </c>
      <c r="Z297" s="120">
        <v>73566</v>
      </c>
      <c r="AA297" s="120">
        <v>77338</v>
      </c>
      <c r="AB297" s="120">
        <v>81110</v>
      </c>
      <c r="AC297" s="120">
        <v>84882</v>
      </c>
      <c r="AD297" s="121">
        <v>88654</v>
      </c>
      <c r="AE297" s="119">
        <v>75450</v>
      </c>
      <c r="AF297" s="120">
        <v>99600</v>
      </c>
      <c r="AG297" s="120">
        <v>105636</v>
      </c>
      <c r="AH297" s="120">
        <v>111672</v>
      </c>
      <c r="AI297" s="120">
        <v>117708</v>
      </c>
      <c r="AJ297" s="120">
        <v>123744</v>
      </c>
      <c r="AK297" s="120">
        <v>129780</v>
      </c>
      <c r="AL297" s="120">
        <v>135816</v>
      </c>
      <c r="AM297" s="121">
        <v>141852</v>
      </c>
      <c r="AO297" s="119">
        <v>50650</v>
      </c>
      <c r="AP297" s="120">
        <v>66900</v>
      </c>
      <c r="AQ297" s="120">
        <v>70952</v>
      </c>
      <c r="AR297" s="120">
        <v>75004</v>
      </c>
      <c r="AS297" s="120">
        <v>79056</v>
      </c>
      <c r="AT297" s="120">
        <v>83108</v>
      </c>
      <c r="AU297" s="120">
        <v>87160</v>
      </c>
      <c r="AV297" s="120">
        <v>91212</v>
      </c>
      <c r="AW297" s="121">
        <v>95264</v>
      </c>
      <c r="AX297" s="119">
        <v>81050</v>
      </c>
      <c r="AY297" s="120">
        <v>107000</v>
      </c>
      <c r="AZ297" s="120">
        <v>113484</v>
      </c>
      <c r="BA297" s="120">
        <v>119968</v>
      </c>
      <c r="BB297" s="120">
        <v>126452</v>
      </c>
      <c r="BC297" s="120">
        <v>132936</v>
      </c>
      <c r="BD297" s="120">
        <v>139420</v>
      </c>
      <c r="BE297" s="120">
        <v>145904</v>
      </c>
      <c r="BF297" s="121">
        <v>152388</v>
      </c>
      <c r="BH297" s="119">
        <v>50650</v>
      </c>
      <c r="BI297" s="120">
        <v>66900</v>
      </c>
      <c r="BJ297" s="120">
        <v>70952</v>
      </c>
      <c r="BK297" s="120">
        <v>75004</v>
      </c>
      <c r="BL297" s="120">
        <v>79056</v>
      </c>
      <c r="BM297" s="120">
        <v>83108</v>
      </c>
      <c r="BN297" s="120">
        <v>87160</v>
      </c>
      <c r="BO297" s="120">
        <v>91212</v>
      </c>
      <c r="BP297" s="121">
        <v>95264</v>
      </c>
      <c r="BQ297" s="119">
        <v>81050</v>
      </c>
      <c r="BR297" s="120">
        <v>107000</v>
      </c>
      <c r="BS297" s="120">
        <v>113484</v>
      </c>
      <c r="BT297" s="120">
        <v>119968</v>
      </c>
      <c r="BU297" s="120">
        <v>126452</v>
      </c>
      <c r="BV297" s="120">
        <v>132936</v>
      </c>
      <c r="BW297" s="120">
        <v>139420</v>
      </c>
      <c r="BX297" s="120">
        <v>145904</v>
      </c>
      <c r="BY297" s="121">
        <v>152388</v>
      </c>
    </row>
    <row r="298" spans="1:77" x14ac:dyDescent="0.25">
      <c r="A298" s="85" t="s">
        <v>472</v>
      </c>
      <c r="C298">
        <v>41750</v>
      </c>
      <c r="D298">
        <v>55150</v>
      </c>
      <c r="E298">
        <v>58490</v>
      </c>
      <c r="F298">
        <v>61830</v>
      </c>
      <c r="G298">
        <v>65170</v>
      </c>
      <c r="H298">
        <v>68510</v>
      </c>
      <c r="I298">
        <v>71850</v>
      </c>
      <c r="J298">
        <v>75190</v>
      </c>
      <c r="K298">
        <v>78530</v>
      </c>
      <c r="L298">
        <v>66800</v>
      </c>
      <c r="M298">
        <v>88200</v>
      </c>
      <c r="N298">
        <v>93544</v>
      </c>
      <c r="O298">
        <v>98888</v>
      </c>
      <c r="P298">
        <v>104232</v>
      </c>
      <c r="Q298">
        <v>109576</v>
      </c>
      <c r="R298">
        <v>114920</v>
      </c>
      <c r="S298">
        <v>120264</v>
      </c>
      <c r="T298">
        <v>125608</v>
      </c>
      <c r="V298" s="119">
        <v>43350</v>
      </c>
      <c r="W298" s="120">
        <v>57250</v>
      </c>
      <c r="X298" s="120">
        <v>60718</v>
      </c>
      <c r="Y298" s="120">
        <v>64186</v>
      </c>
      <c r="Z298" s="120">
        <v>67654</v>
      </c>
      <c r="AA298" s="120">
        <v>71122</v>
      </c>
      <c r="AB298" s="120">
        <v>74590</v>
      </c>
      <c r="AC298" s="120">
        <v>78058</v>
      </c>
      <c r="AD298" s="121">
        <v>81526</v>
      </c>
      <c r="AE298" s="119">
        <v>69350</v>
      </c>
      <c r="AF298" s="120">
        <v>91550</v>
      </c>
      <c r="AG298" s="120">
        <v>97098</v>
      </c>
      <c r="AH298" s="120">
        <v>102646</v>
      </c>
      <c r="AI298" s="120">
        <v>108194</v>
      </c>
      <c r="AJ298" s="120">
        <v>113742</v>
      </c>
      <c r="AK298" s="120">
        <v>119290</v>
      </c>
      <c r="AL298" s="120">
        <v>124838</v>
      </c>
      <c r="AM298" s="121">
        <v>130386</v>
      </c>
      <c r="AO298" s="119">
        <v>46000</v>
      </c>
      <c r="AP298" s="120">
        <v>60750</v>
      </c>
      <c r="AQ298" s="120">
        <v>64430</v>
      </c>
      <c r="AR298" s="120">
        <v>68110</v>
      </c>
      <c r="AS298" s="120">
        <v>71790</v>
      </c>
      <c r="AT298" s="120">
        <v>75470</v>
      </c>
      <c r="AU298" s="120">
        <v>79150</v>
      </c>
      <c r="AV298" s="120">
        <v>82830</v>
      </c>
      <c r="AW298" s="121">
        <v>86510</v>
      </c>
      <c r="AX298" s="119">
        <v>73600</v>
      </c>
      <c r="AY298" s="120">
        <v>97200</v>
      </c>
      <c r="AZ298" s="120">
        <v>103088</v>
      </c>
      <c r="BA298" s="120">
        <v>108976</v>
      </c>
      <c r="BB298" s="120">
        <v>114864</v>
      </c>
      <c r="BC298" s="120">
        <v>120752</v>
      </c>
      <c r="BD298" s="120">
        <v>126640</v>
      </c>
      <c r="BE298" s="120">
        <v>132528</v>
      </c>
      <c r="BF298" s="121">
        <v>138416</v>
      </c>
      <c r="BH298" s="119">
        <v>47050</v>
      </c>
      <c r="BI298" s="120">
        <v>62150</v>
      </c>
      <c r="BJ298" s="120">
        <v>65914</v>
      </c>
      <c r="BK298" s="120">
        <v>69678</v>
      </c>
      <c r="BL298" s="120">
        <v>73442</v>
      </c>
      <c r="BM298" s="120">
        <v>77206</v>
      </c>
      <c r="BN298" s="120">
        <v>80970</v>
      </c>
      <c r="BO298" s="120">
        <v>84734</v>
      </c>
      <c r="BP298" s="121">
        <v>88498</v>
      </c>
      <c r="BQ298" s="119">
        <v>75300</v>
      </c>
      <c r="BR298" s="120">
        <v>99400</v>
      </c>
      <c r="BS298" s="120">
        <v>105424</v>
      </c>
      <c r="BT298" s="120">
        <v>111448</v>
      </c>
      <c r="BU298" s="120">
        <v>117472</v>
      </c>
      <c r="BV298" s="120">
        <v>123496</v>
      </c>
      <c r="BW298" s="120">
        <v>129520</v>
      </c>
      <c r="BX298" s="120">
        <v>135544</v>
      </c>
      <c r="BY298" s="121">
        <v>141568</v>
      </c>
    </row>
    <row r="299" spans="1:77" x14ac:dyDescent="0.25">
      <c r="A299" s="85" t="s">
        <v>473</v>
      </c>
      <c r="C299">
        <v>41750</v>
      </c>
      <c r="D299">
        <v>55150</v>
      </c>
      <c r="E299">
        <v>58490</v>
      </c>
      <c r="F299">
        <v>61830</v>
      </c>
      <c r="G299">
        <v>65170</v>
      </c>
      <c r="H299">
        <v>68510</v>
      </c>
      <c r="I299">
        <v>71850</v>
      </c>
      <c r="J299">
        <v>75190</v>
      </c>
      <c r="K299">
        <v>78530</v>
      </c>
      <c r="L299">
        <v>66800</v>
      </c>
      <c r="M299">
        <v>88200</v>
      </c>
      <c r="N299">
        <v>93544</v>
      </c>
      <c r="O299">
        <v>98888</v>
      </c>
      <c r="P299">
        <v>104232</v>
      </c>
      <c r="Q299">
        <v>109576</v>
      </c>
      <c r="R299">
        <v>114920</v>
      </c>
      <c r="S299">
        <v>120264</v>
      </c>
      <c r="T299">
        <v>125608</v>
      </c>
      <c r="V299" s="119">
        <v>43350</v>
      </c>
      <c r="W299" s="120">
        <v>57250</v>
      </c>
      <c r="X299" s="120">
        <v>60718</v>
      </c>
      <c r="Y299" s="120">
        <v>64186</v>
      </c>
      <c r="Z299" s="120">
        <v>67654</v>
      </c>
      <c r="AA299" s="120">
        <v>71122</v>
      </c>
      <c r="AB299" s="120">
        <v>74590</v>
      </c>
      <c r="AC299" s="120">
        <v>78058</v>
      </c>
      <c r="AD299" s="121">
        <v>81526</v>
      </c>
      <c r="AE299" s="119">
        <v>69350</v>
      </c>
      <c r="AF299" s="120">
        <v>91550</v>
      </c>
      <c r="AG299" s="120">
        <v>97098</v>
      </c>
      <c r="AH299" s="120">
        <v>102646</v>
      </c>
      <c r="AI299" s="120">
        <v>108194</v>
      </c>
      <c r="AJ299" s="120">
        <v>113742</v>
      </c>
      <c r="AK299" s="120">
        <v>119290</v>
      </c>
      <c r="AL299" s="120">
        <v>124838</v>
      </c>
      <c r="AM299" s="121">
        <v>130386</v>
      </c>
      <c r="AO299" s="119">
        <v>46600</v>
      </c>
      <c r="AP299" s="120">
        <v>61550</v>
      </c>
      <c r="AQ299" s="120">
        <v>65278</v>
      </c>
      <c r="AR299" s="120">
        <v>69006</v>
      </c>
      <c r="AS299" s="120">
        <v>72734</v>
      </c>
      <c r="AT299" s="120">
        <v>76462</v>
      </c>
      <c r="AU299" s="120">
        <v>80190</v>
      </c>
      <c r="AV299" s="120">
        <v>83918</v>
      </c>
      <c r="AW299" s="121">
        <v>87646</v>
      </c>
      <c r="AX299" s="119">
        <v>74550</v>
      </c>
      <c r="AY299" s="120">
        <v>98450</v>
      </c>
      <c r="AZ299" s="120">
        <v>104414</v>
      </c>
      <c r="BA299" s="120">
        <v>110378</v>
      </c>
      <c r="BB299" s="120">
        <v>116342</v>
      </c>
      <c r="BC299" s="120">
        <v>122306</v>
      </c>
      <c r="BD299" s="120">
        <v>128270</v>
      </c>
      <c r="BE299" s="120">
        <v>134234</v>
      </c>
      <c r="BF299" s="121">
        <v>140198</v>
      </c>
      <c r="BH299" s="119">
        <v>48150</v>
      </c>
      <c r="BI299" s="120">
        <v>63600</v>
      </c>
      <c r="BJ299" s="120">
        <v>67452</v>
      </c>
      <c r="BK299" s="120">
        <v>71304</v>
      </c>
      <c r="BL299" s="120">
        <v>75156</v>
      </c>
      <c r="BM299" s="120">
        <v>79008</v>
      </c>
      <c r="BN299" s="120">
        <v>82860</v>
      </c>
      <c r="BO299" s="120">
        <v>86712</v>
      </c>
      <c r="BP299" s="121">
        <v>90564</v>
      </c>
      <c r="BQ299" s="119">
        <v>77050</v>
      </c>
      <c r="BR299" s="120">
        <v>101750</v>
      </c>
      <c r="BS299" s="120">
        <v>107914</v>
      </c>
      <c r="BT299" s="120">
        <v>114078</v>
      </c>
      <c r="BU299" s="120">
        <v>120242</v>
      </c>
      <c r="BV299" s="120">
        <v>126406</v>
      </c>
      <c r="BW299" s="120">
        <v>132570</v>
      </c>
      <c r="BX299" s="120">
        <v>138734</v>
      </c>
      <c r="BY299" s="121">
        <v>144898</v>
      </c>
    </row>
    <row r="300" spans="1:77" x14ac:dyDescent="0.25">
      <c r="A300" s="85" t="s">
        <v>474</v>
      </c>
      <c r="C300">
        <v>41750</v>
      </c>
      <c r="D300">
        <v>55150</v>
      </c>
      <c r="E300">
        <v>58490</v>
      </c>
      <c r="F300">
        <v>61830</v>
      </c>
      <c r="G300">
        <v>65170</v>
      </c>
      <c r="H300">
        <v>68510</v>
      </c>
      <c r="I300">
        <v>71850</v>
      </c>
      <c r="J300">
        <v>75190</v>
      </c>
      <c r="K300">
        <v>78530</v>
      </c>
      <c r="L300">
        <v>66800</v>
      </c>
      <c r="M300">
        <v>88200</v>
      </c>
      <c r="N300">
        <v>93544</v>
      </c>
      <c r="O300">
        <v>98888</v>
      </c>
      <c r="P300">
        <v>104232</v>
      </c>
      <c r="Q300">
        <v>109576</v>
      </c>
      <c r="R300">
        <v>114920</v>
      </c>
      <c r="S300">
        <v>120264</v>
      </c>
      <c r="T300">
        <v>125608</v>
      </c>
      <c r="V300" s="119">
        <v>43350</v>
      </c>
      <c r="W300" s="120">
        <v>57250</v>
      </c>
      <c r="X300" s="120">
        <v>60718</v>
      </c>
      <c r="Y300" s="120">
        <v>64186</v>
      </c>
      <c r="Z300" s="120">
        <v>67654</v>
      </c>
      <c r="AA300" s="120">
        <v>71122</v>
      </c>
      <c r="AB300" s="120">
        <v>74590</v>
      </c>
      <c r="AC300" s="120">
        <v>78058</v>
      </c>
      <c r="AD300" s="121">
        <v>81526</v>
      </c>
      <c r="AE300" s="119">
        <v>69350</v>
      </c>
      <c r="AF300" s="120">
        <v>91550</v>
      </c>
      <c r="AG300" s="120">
        <v>97098</v>
      </c>
      <c r="AH300" s="120">
        <v>102646</v>
      </c>
      <c r="AI300" s="120">
        <v>108194</v>
      </c>
      <c r="AJ300" s="120">
        <v>113742</v>
      </c>
      <c r="AK300" s="120">
        <v>119290</v>
      </c>
      <c r="AL300" s="120">
        <v>124838</v>
      </c>
      <c r="AM300" s="121">
        <v>130386</v>
      </c>
      <c r="AO300" s="119">
        <v>46000</v>
      </c>
      <c r="AP300" s="120">
        <v>60750</v>
      </c>
      <c r="AQ300" s="120">
        <v>64430</v>
      </c>
      <c r="AR300" s="120">
        <v>68110</v>
      </c>
      <c r="AS300" s="120">
        <v>71790</v>
      </c>
      <c r="AT300" s="120">
        <v>75470</v>
      </c>
      <c r="AU300" s="120">
        <v>79150</v>
      </c>
      <c r="AV300" s="120">
        <v>82830</v>
      </c>
      <c r="AW300" s="121">
        <v>86510</v>
      </c>
      <c r="AX300" s="119">
        <v>73600</v>
      </c>
      <c r="AY300" s="120">
        <v>97200</v>
      </c>
      <c r="AZ300" s="120">
        <v>103088</v>
      </c>
      <c r="BA300" s="120">
        <v>108976</v>
      </c>
      <c r="BB300" s="120">
        <v>114864</v>
      </c>
      <c r="BC300" s="120">
        <v>120752</v>
      </c>
      <c r="BD300" s="120">
        <v>126640</v>
      </c>
      <c r="BE300" s="120">
        <v>132528</v>
      </c>
      <c r="BF300" s="121">
        <v>138416</v>
      </c>
      <c r="BH300" s="119">
        <v>47050</v>
      </c>
      <c r="BI300" s="120">
        <v>62150</v>
      </c>
      <c r="BJ300" s="120">
        <v>65914</v>
      </c>
      <c r="BK300" s="120">
        <v>69678</v>
      </c>
      <c r="BL300" s="120">
        <v>73442</v>
      </c>
      <c r="BM300" s="120">
        <v>77206</v>
      </c>
      <c r="BN300" s="120">
        <v>80970</v>
      </c>
      <c r="BO300" s="120">
        <v>84734</v>
      </c>
      <c r="BP300" s="121">
        <v>88498</v>
      </c>
      <c r="BQ300" s="119">
        <v>75300</v>
      </c>
      <c r="BR300" s="120">
        <v>99400</v>
      </c>
      <c r="BS300" s="120">
        <v>105424</v>
      </c>
      <c r="BT300" s="120">
        <v>111448</v>
      </c>
      <c r="BU300" s="120">
        <v>117472</v>
      </c>
      <c r="BV300" s="120">
        <v>123496</v>
      </c>
      <c r="BW300" s="120">
        <v>129520</v>
      </c>
      <c r="BX300" s="120">
        <v>135544</v>
      </c>
      <c r="BY300" s="121">
        <v>141568</v>
      </c>
    </row>
    <row r="301" spans="1:77" x14ac:dyDescent="0.25">
      <c r="A301" s="85" t="s">
        <v>475</v>
      </c>
      <c r="C301">
        <v>47300</v>
      </c>
      <c r="D301">
        <v>62450</v>
      </c>
      <c r="E301">
        <v>66234</v>
      </c>
      <c r="F301">
        <v>70018</v>
      </c>
      <c r="G301">
        <v>73802</v>
      </c>
      <c r="H301">
        <v>77586</v>
      </c>
      <c r="I301">
        <v>81370</v>
      </c>
      <c r="J301">
        <v>85154</v>
      </c>
      <c r="K301">
        <v>88938</v>
      </c>
      <c r="L301">
        <v>75700</v>
      </c>
      <c r="M301">
        <v>99900</v>
      </c>
      <c r="N301">
        <v>105956</v>
      </c>
      <c r="O301">
        <v>112012</v>
      </c>
      <c r="P301">
        <v>118068</v>
      </c>
      <c r="Q301">
        <v>124124</v>
      </c>
      <c r="R301">
        <v>130180</v>
      </c>
      <c r="S301">
        <v>136236</v>
      </c>
      <c r="T301">
        <v>142292</v>
      </c>
      <c r="V301" s="119">
        <v>50250</v>
      </c>
      <c r="W301" s="120">
        <v>66350</v>
      </c>
      <c r="X301" s="120">
        <v>70370</v>
      </c>
      <c r="Y301" s="120">
        <v>74390</v>
      </c>
      <c r="Z301" s="120">
        <v>78410</v>
      </c>
      <c r="AA301" s="120">
        <v>82430</v>
      </c>
      <c r="AB301" s="120">
        <v>86450</v>
      </c>
      <c r="AC301" s="120">
        <v>90470</v>
      </c>
      <c r="AD301" s="121">
        <v>94490</v>
      </c>
      <c r="AE301" s="119">
        <v>80400</v>
      </c>
      <c r="AF301" s="120">
        <v>106150</v>
      </c>
      <c r="AG301" s="120">
        <v>112582</v>
      </c>
      <c r="AH301" s="120">
        <v>119014</v>
      </c>
      <c r="AI301" s="120">
        <v>125446</v>
      </c>
      <c r="AJ301" s="120">
        <v>131878</v>
      </c>
      <c r="AK301" s="120">
        <v>138310</v>
      </c>
      <c r="AL301" s="120">
        <v>144742</v>
      </c>
      <c r="AM301" s="121">
        <v>151174</v>
      </c>
      <c r="AO301" s="119">
        <v>50800</v>
      </c>
      <c r="AP301" s="120">
        <v>67100</v>
      </c>
      <c r="AQ301" s="120">
        <v>71164</v>
      </c>
      <c r="AR301" s="120">
        <v>75228</v>
      </c>
      <c r="AS301" s="120">
        <v>79292</v>
      </c>
      <c r="AT301" s="120">
        <v>83356</v>
      </c>
      <c r="AU301" s="120">
        <v>87420</v>
      </c>
      <c r="AV301" s="120">
        <v>91484</v>
      </c>
      <c r="AW301" s="121">
        <v>95548</v>
      </c>
      <c r="AX301" s="119">
        <v>81300</v>
      </c>
      <c r="AY301" s="120">
        <v>107350</v>
      </c>
      <c r="AZ301" s="120">
        <v>113854</v>
      </c>
      <c r="BA301" s="120">
        <v>120358</v>
      </c>
      <c r="BB301" s="120">
        <v>126862</v>
      </c>
      <c r="BC301" s="120">
        <v>133366</v>
      </c>
      <c r="BD301" s="120">
        <v>139870</v>
      </c>
      <c r="BE301" s="120">
        <v>146374</v>
      </c>
      <c r="BF301" s="121">
        <v>152878</v>
      </c>
      <c r="BH301" s="119">
        <v>52650</v>
      </c>
      <c r="BI301" s="120">
        <v>69500</v>
      </c>
      <c r="BJ301" s="120">
        <v>73712</v>
      </c>
      <c r="BK301" s="120">
        <v>77924</v>
      </c>
      <c r="BL301" s="120">
        <v>82136</v>
      </c>
      <c r="BM301" s="120">
        <v>86348</v>
      </c>
      <c r="BN301" s="120">
        <v>90560</v>
      </c>
      <c r="BO301" s="120">
        <v>94772</v>
      </c>
      <c r="BP301" s="121">
        <v>98984</v>
      </c>
      <c r="BQ301" s="119">
        <v>84250</v>
      </c>
      <c r="BR301" s="120">
        <v>111250</v>
      </c>
      <c r="BS301" s="120">
        <v>117990</v>
      </c>
      <c r="BT301" s="120">
        <v>124730</v>
      </c>
      <c r="BU301" s="120">
        <v>131470</v>
      </c>
      <c r="BV301" s="120">
        <v>138210</v>
      </c>
      <c r="BW301" s="120">
        <v>144950</v>
      </c>
      <c r="BX301" s="120">
        <v>151690</v>
      </c>
      <c r="BY301" s="121">
        <v>158430</v>
      </c>
    </row>
    <row r="302" spans="1:77" x14ac:dyDescent="0.25">
      <c r="A302" s="85" t="s">
        <v>476</v>
      </c>
      <c r="C302">
        <v>42150</v>
      </c>
      <c r="D302">
        <v>55650</v>
      </c>
      <c r="E302">
        <v>59022</v>
      </c>
      <c r="F302">
        <v>62394</v>
      </c>
      <c r="G302">
        <v>65766</v>
      </c>
      <c r="H302">
        <v>69138</v>
      </c>
      <c r="I302">
        <v>72510</v>
      </c>
      <c r="J302">
        <v>75882</v>
      </c>
      <c r="K302">
        <v>79254</v>
      </c>
      <c r="L302">
        <v>67450</v>
      </c>
      <c r="M302">
        <v>89050</v>
      </c>
      <c r="N302">
        <v>94446</v>
      </c>
      <c r="O302">
        <v>99842</v>
      </c>
      <c r="P302">
        <v>105238</v>
      </c>
      <c r="Q302">
        <v>110634</v>
      </c>
      <c r="R302">
        <v>116030</v>
      </c>
      <c r="S302">
        <v>121426</v>
      </c>
      <c r="T302">
        <v>126822</v>
      </c>
      <c r="V302" s="119">
        <v>44500</v>
      </c>
      <c r="W302" s="120">
        <v>58750</v>
      </c>
      <c r="X302" s="120">
        <v>62310</v>
      </c>
      <c r="Y302" s="120">
        <v>65870</v>
      </c>
      <c r="Z302" s="120">
        <v>69430</v>
      </c>
      <c r="AA302" s="120">
        <v>72990</v>
      </c>
      <c r="AB302" s="120">
        <v>76550</v>
      </c>
      <c r="AC302" s="120">
        <v>80110</v>
      </c>
      <c r="AD302" s="121">
        <v>83670</v>
      </c>
      <c r="AE302" s="119">
        <v>71200</v>
      </c>
      <c r="AF302" s="120">
        <v>94000</v>
      </c>
      <c r="AG302" s="120">
        <v>99696</v>
      </c>
      <c r="AH302" s="120">
        <v>105392</v>
      </c>
      <c r="AI302" s="120">
        <v>111088</v>
      </c>
      <c r="AJ302" s="120">
        <v>116784</v>
      </c>
      <c r="AK302" s="120">
        <v>122480</v>
      </c>
      <c r="AL302" s="120">
        <v>128176</v>
      </c>
      <c r="AM302" s="121">
        <v>133872</v>
      </c>
      <c r="AO302" s="119">
        <v>48050</v>
      </c>
      <c r="AP302" s="120">
        <v>63450</v>
      </c>
      <c r="AQ302" s="120">
        <v>67294</v>
      </c>
      <c r="AR302" s="120">
        <v>71138</v>
      </c>
      <c r="AS302" s="120">
        <v>74982</v>
      </c>
      <c r="AT302" s="120">
        <v>78826</v>
      </c>
      <c r="AU302" s="120">
        <v>82670</v>
      </c>
      <c r="AV302" s="120">
        <v>86514</v>
      </c>
      <c r="AW302" s="121">
        <v>90358</v>
      </c>
      <c r="AX302" s="119">
        <v>76900</v>
      </c>
      <c r="AY302" s="120">
        <v>101550</v>
      </c>
      <c r="AZ302" s="120">
        <v>107702</v>
      </c>
      <c r="BA302" s="120">
        <v>113854</v>
      </c>
      <c r="BB302" s="120">
        <v>120006</v>
      </c>
      <c r="BC302" s="120">
        <v>126158</v>
      </c>
      <c r="BD302" s="120">
        <v>132310</v>
      </c>
      <c r="BE302" s="120">
        <v>138462</v>
      </c>
      <c r="BF302" s="121">
        <v>144614</v>
      </c>
      <c r="BH302" s="119">
        <v>48650</v>
      </c>
      <c r="BI302" s="120">
        <v>64250</v>
      </c>
      <c r="BJ302" s="120">
        <v>68142</v>
      </c>
      <c r="BK302" s="120">
        <v>72034</v>
      </c>
      <c r="BL302" s="120">
        <v>75926</v>
      </c>
      <c r="BM302" s="120">
        <v>79818</v>
      </c>
      <c r="BN302" s="120">
        <v>83710</v>
      </c>
      <c r="BO302" s="120">
        <v>87602</v>
      </c>
      <c r="BP302" s="121">
        <v>91494</v>
      </c>
      <c r="BQ302" s="119">
        <v>77850</v>
      </c>
      <c r="BR302" s="120">
        <v>102800</v>
      </c>
      <c r="BS302" s="120">
        <v>109028</v>
      </c>
      <c r="BT302" s="120">
        <v>115256</v>
      </c>
      <c r="BU302" s="120">
        <v>121484</v>
      </c>
      <c r="BV302" s="120">
        <v>127712</v>
      </c>
      <c r="BW302" s="120">
        <v>133940</v>
      </c>
      <c r="BX302" s="120">
        <v>140168</v>
      </c>
      <c r="BY302" s="121">
        <v>146396</v>
      </c>
    </row>
    <row r="303" spans="1:77" x14ac:dyDescent="0.25">
      <c r="A303" s="85" t="s">
        <v>477</v>
      </c>
      <c r="C303">
        <v>41750</v>
      </c>
      <c r="D303">
        <v>55150</v>
      </c>
      <c r="E303">
        <v>58490</v>
      </c>
      <c r="F303">
        <v>61830</v>
      </c>
      <c r="G303">
        <v>65170</v>
      </c>
      <c r="H303">
        <v>68510</v>
      </c>
      <c r="I303">
        <v>71850</v>
      </c>
      <c r="J303">
        <v>75190</v>
      </c>
      <c r="K303">
        <v>78530</v>
      </c>
      <c r="L303">
        <v>66800</v>
      </c>
      <c r="M303">
        <v>88200</v>
      </c>
      <c r="N303">
        <v>93544</v>
      </c>
      <c r="O303">
        <v>98888</v>
      </c>
      <c r="P303">
        <v>104232</v>
      </c>
      <c r="Q303">
        <v>109576</v>
      </c>
      <c r="R303">
        <v>114920</v>
      </c>
      <c r="S303">
        <v>120264</v>
      </c>
      <c r="T303">
        <v>125608</v>
      </c>
      <c r="V303" s="119">
        <v>43350</v>
      </c>
      <c r="W303" s="120">
        <v>57250</v>
      </c>
      <c r="X303" s="120">
        <v>60718</v>
      </c>
      <c r="Y303" s="120">
        <v>64186</v>
      </c>
      <c r="Z303" s="120">
        <v>67654</v>
      </c>
      <c r="AA303" s="120">
        <v>71122</v>
      </c>
      <c r="AB303" s="120">
        <v>74590</v>
      </c>
      <c r="AC303" s="120">
        <v>78058</v>
      </c>
      <c r="AD303" s="121">
        <v>81526</v>
      </c>
      <c r="AE303" s="119">
        <v>69350</v>
      </c>
      <c r="AF303" s="120">
        <v>91550</v>
      </c>
      <c r="AG303" s="120">
        <v>97098</v>
      </c>
      <c r="AH303" s="120">
        <v>102646</v>
      </c>
      <c r="AI303" s="120">
        <v>108194</v>
      </c>
      <c r="AJ303" s="120">
        <v>113742</v>
      </c>
      <c r="AK303" s="120">
        <v>119290</v>
      </c>
      <c r="AL303" s="120">
        <v>124838</v>
      </c>
      <c r="AM303" s="121">
        <v>130386</v>
      </c>
      <c r="AO303" s="119">
        <v>46000</v>
      </c>
      <c r="AP303" s="120">
        <v>60750</v>
      </c>
      <c r="AQ303" s="120">
        <v>64430</v>
      </c>
      <c r="AR303" s="120">
        <v>68110</v>
      </c>
      <c r="AS303" s="120">
        <v>71790</v>
      </c>
      <c r="AT303" s="120">
        <v>75470</v>
      </c>
      <c r="AU303" s="120">
        <v>79150</v>
      </c>
      <c r="AV303" s="120">
        <v>82830</v>
      </c>
      <c r="AW303" s="121">
        <v>86510</v>
      </c>
      <c r="AX303" s="119">
        <v>73600</v>
      </c>
      <c r="AY303" s="120">
        <v>97200</v>
      </c>
      <c r="AZ303" s="120">
        <v>103088</v>
      </c>
      <c r="BA303" s="120">
        <v>108976</v>
      </c>
      <c r="BB303" s="120">
        <v>114864</v>
      </c>
      <c r="BC303" s="120">
        <v>120752</v>
      </c>
      <c r="BD303" s="120">
        <v>126640</v>
      </c>
      <c r="BE303" s="120">
        <v>132528</v>
      </c>
      <c r="BF303" s="121">
        <v>138416</v>
      </c>
      <c r="BH303" s="119">
        <v>47050</v>
      </c>
      <c r="BI303" s="120">
        <v>62150</v>
      </c>
      <c r="BJ303" s="120">
        <v>65914</v>
      </c>
      <c r="BK303" s="120">
        <v>69678</v>
      </c>
      <c r="BL303" s="120">
        <v>73442</v>
      </c>
      <c r="BM303" s="120">
        <v>77206</v>
      </c>
      <c r="BN303" s="120">
        <v>80970</v>
      </c>
      <c r="BO303" s="120">
        <v>84734</v>
      </c>
      <c r="BP303" s="121">
        <v>88498</v>
      </c>
      <c r="BQ303" s="119">
        <v>75300</v>
      </c>
      <c r="BR303" s="120">
        <v>99400</v>
      </c>
      <c r="BS303" s="120">
        <v>105424</v>
      </c>
      <c r="BT303" s="120">
        <v>111448</v>
      </c>
      <c r="BU303" s="120">
        <v>117472</v>
      </c>
      <c r="BV303" s="120">
        <v>123496</v>
      </c>
      <c r="BW303" s="120">
        <v>129520</v>
      </c>
      <c r="BX303" s="120">
        <v>135544</v>
      </c>
      <c r="BY303" s="121">
        <v>141568</v>
      </c>
    </row>
    <row r="304" spans="1:77" x14ac:dyDescent="0.25">
      <c r="A304" s="85" t="s">
        <v>478</v>
      </c>
      <c r="C304">
        <v>44250</v>
      </c>
      <c r="D304">
        <v>58450</v>
      </c>
      <c r="E304">
        <v>61990</v>
      </c>
      <c r="F304">
        <v>65530</v>
      </c>
      <c r="G304">
        <v>69070</v>
      </c>
      <c r="H304">
        <v>72610</v>
      </c>
      <c r="I304">
        <v>76150</v>
      </c>
      <c r="J304">
        <v>79690</v>
      </c>
      <c r="K304">
        <v>83230</v>
      </c>
      <c r="L304">
        <v>70800</v>
      </c>
      <c r="M304">
        <v>93450</v>
      </c>
      <c r="N304">
        <v>99114</v>
      </c>
      <c r="O304">
        <v>104778</v>
      </c>
      <c r="P304">
        <v>110442</v>
      </c>
      <c r="Q304">
        <v>116106</v>
      </c>
      <c r="R304">
        <v>121770</v>
      </c>
      <c r="S304">
        <v>127434</v>
      </c>
      <c r="T304">
        <v>133098</v>
      </c>
      <c r="V304" s="119">
        <v>45750</v>
      </c>
      <c r="W304" s="120">
        <v>60400</v>
      </c>
      <c r="X304" s="120">
        <v>64060</v>
      </c>
      <c r="Y304" s="120">
        <v>67720</v>
      </c>
      <c r="Z304" s="120">
        <v>71380</v>
      </c>
      <c r="AA304" s="120">
        <v>75040</v>
      </c>
      <c r="AB304" s="120">
        <v>78700</v>
      </c>
      <c r="AC304" s="120">
        <v>82360</v>
      </c>
      <c r="AD304" s="121">
        <v>86020</v>
      </c>
      <c r="AE304" s="119">
        <v>73200</v>
      </c>
      <c r="AF304" s="120">
        <v>96650</v>
      </c>
      <c r="AG304" s="120">
        <v>102506</v>
      </c>
      <c r="AH304" s="120">
        <v>108362</v>
      </c>
      <c r="AI304" s="120">
        <v>114218</v>
      </c>
      <c r="AJ304" s="120">
        <v>120074</v>
      </c>
      <c r="AK304" s="120">
        <v>125930</v>
      </c>
      <c r="AL304" s="120">
        <v>131786</v>
      </c>
      <c r="AM304" s="121">
        <v>137642</v>
      </c>
      <c r="AO304" s="119">
        <v>47600</v>
      </c>
      <c r="AP304" s="120">
        <v>62850</v>
      </c>
      <c r="AQ304" s="120">
        <v>66658</v>
      </c>
      <c r="AR304" s="120">
        <v>70466</v>
      </c>
      <c r="AS304" s="120">
        <v>74274</v>
      </c>
      <c r="AT304" s="120">
        <v>78082</v>
      </c>
      <c r="AU304" s="120">
        <v>81890</v>
      </c>
      <c r="AV304" s="120">
        <v>85698</v>
      </c>
      <c r="AW304" s="121">
        <v>89506</v>
      </c>
      <c r="AX304" s="119">
        <v>76150</v>
      </c>
      <c r="AY304" s="120">
        <v>100550</v>
      </c>
      <c r="AZ304" s="120">
        <v>106642</v>
      </c>
      <c r="BA304" s="120">
        <v>112734</v>
      </c>
      <c r="BB304" s="120">
        <v>118826</v>
      </c>
      <c r="BC304" s="120">
        <v>124918</v>
      </c>
      <c r="BD304" s="120">
        <v>131010</v>
      </c>
      <c r="BE304" s="120">
        <v>137102</v>
      </c>
      <c r="BF304" s="121">
        <v>143194</v>
      </c>
      <c r="BH304" s="119">
        <v>48300</v>
      </c>
      <c r="BI304" s="120">
        <v>63800</v>
      </c>
      <c r="BJ304" s="120">
        <v>67664</v>
      </c>
      <c r="BK304" s="120">
        <v>71528</v>
      </c>
      <c r="BL304" s="120">
        <v>75392</v>
      </c>
      <c r="BM304" s="120">
        <v>79256</v>
      </c>
      <c r="BN304" s="120">
        <v>83120</v>
      </c>
      <c r="BO304" s="120">
        <v>86984</v>
      </c>
      <c r="BP304" s="121">
        <v>90848</v>
      </c>
      <c r="BQ304" s="119">
        <v>77300</v>
      </c>
      <c r="BR304" s="120">
        <v>102050</v>
      </c>
      <c r="BS304" s="120">
        <v>108234</v>
      </c>
      <c r="BT304" s="120">
        <v>114418</v>
      </c>
      <c r="BU304" s="120">
        <v>120602</v>
      </c>
      <c r="BV304" s="120">
        <v>126786</v>
      </c>
      <c r="BW304" s="120">
        <v>132970</v>
      </c>
      <c r="BX304" s="120">
        <v>139154</v>
      </c>
      <c r="BY304" s="121">
        <v>145338</v>
      </c>
    </row>
    <row r="305" spans="1:77" x14ac:dyDescent="0.25">
      <c r="A305" s="85" t="s">
        <v>479</v>
      </c>
      <c r="C305">
        <v>52150</v>
      </c>
      <c r="D305">
        <v>68850</v>
      </c>
      <c r="E305">
        <v>73022</v>
      </c>
      <c r="F305">
        <v>77194</v>
      </c>
      <c r="G305">
        <v>81366</v>
      </c>
      <c r="H305">
        <v>85538</v>
      </c>
      <c r="I305">
        <v>89710</v>
      </c>
      <c r="J305">
        <v>93882</v>
      </c>
      <c r="K305">
        <v>98054</v>
      </c>
      <c r="L305">
        <v>83450</v>
      </c>
      <c r="M305">
        <v>110150</v>
      </c>
      <c r="N305">
        <v>116826</v>
      </c>
      <c r="O305">
        <v>123502</v>
      </c>
      <c r="P305">
        <v>130178</v>
      </c>
      <c r="Q305">
        <v>136854</v>
      </c>
      <c r="R305">
        <v>143530</v>
      </c>
      <c r="S305">
        <v>150206</v>
      </c>
      <c r="T305">
        <v>156882</v>
      </c>
      <c r="V305" s="119">
        <v>56500</v>
      </c>
      <c r="W305" s="120">
        <v>74600</v>
      </c>
      <c r="X305" s="120">
        <v>79120</v>
      </c>
      <c r="Y305" s="120">
        <v>83640</v>
      </c>
      <c r="Z305" s="120">
        <v>88160</v>
      </c>
      <c r="AA305" s="120">
        <v>92680</v>
      </c>
      <c r="AB305" s="120">
        <v>97200</v>
      </c>
      <c r="AC305" s="120">
        <v>101720</v>
      </c>
      <c r="AD305" s="121">
        <v>106240</v>
      </c>
      <c r="AE305" s="119">
        <v>90400</v>
      </c>
      <c r="AF305" s="120">
        <v>119350</v>
      </c>
      <c r="AG305" s="120">
        <v>126582</v>
      </c>
      <c r="AH305" s="120">
        <v>133814</v>
      </c>
      <c r="AI305" s="120">
        <v>141046</v>
      </c>
      <c r="AJ305" s="120">
        <v>148278</v>
      </c>
      <c r="AK305" s="120">
        <v>155510</v>
      </c>
      <c r="AL305" s="120">
        <v>162742</v>
      </c>
      <c r="AM305" s="121">
        <v>169974</v>
      </c>
      <c r="AO305" s="119">
        <v>57250</v>
      </c>
      <c r="AP305" s="120">
        <v>75600</v>
      </c>
      <c r="AQ305" s="120">
        <v>80180</v>
      </c>
      <c r="AR305" s="120">
        <v>84760</v>
      </c>
      <c r="AS305" s="120">
        <v>89340</v>
      </c>
      <c r="AT305" s="120">
        <v>93920</v>
      </c>
      <c r="AU305" s="120">
        <v>98500</v>
      </c>
      <c r="AV305" s="120">
        <v>103080</v>
      </c>
      <c r="AW305" s="121">
        <v>107660</v>
      </c>
      <c r="AX305" s="119">
        <v>91600</v>
      </c>
      <c r="AY305" s="120">
        <v>120950</v>
      </c>
      <c r="AZ305" s="120">
        <v>128278</v>
      </c>
      <c r="BA305" s="120">
        <v>135606</v>
      </c>
      <c r="BB305" s="120">
        <v>142934</v>
      </c>
      <c r="BC305" s="120">
        <v>150262</v>
      </c>
      <c r="BD305" s="120">
        <v>157590</v>
      </c>
      <c r="BE305" s="120">
        <v>164918</v>
      </c>
      <c r="BF305" s="121">
        <v>172246</v>
      </c>
      <c r="BH305" s="119">
        <v>58200</v>
      </c>
      <c r="BI305" s="120">
        <v>76850</v>
      </c>
      <c r="BJ305" s="120">
        <v>81506</v>
      </c>
      <c r="BK305" s="120">
        <v>86162</v>
      </c>
      <c r="BL305" s="120">
        <v>90818</v>
      </c>
      <c r="BM305" s="120">
        <v>95474</v>
      </c>
      <c r="BN305" s="120">
        <v>100130</v>
      </c>
      <c r="BO305" s="120">
        <v>104786</v>
      </c>
      <c r="BP305" s="121">
        <v>109442</v>
      </c>
      <c r="BQ305" s="119">
        <v>93100</v>
      </c>
      <c r="BR305" s="120">
        <v>122900</v>
      </c>
      <c r="BS305" s="120">
        <v>130348</v>
      </c>
      <c r="BT305" s="120">
        <v>137796</v>
      </c>
      <c r="BU305" s="120">
        <v>145244</v>
      </c>
      <c r="BV305" s="120">
        <v>152692</v>
      </c>
      <c r="BW305" s="120">
        <v>160140</v>
      </c>
      <c r="BX305" s="120">
        <v>167588</v>
      </c>
      <c r="BY305" s="121">
        <v>175036</v>
      </c>
    </row>
    <row r="306" spans="1:77" x14ac:dyDescent="0.25">
      <c r="A306" s="85" t="s">
        <v>480</v>
      </c>
      <c r="C306">
        <v>41750</v>
      </c>
      <c r="D306">
        <v>55150</v>
      </c>
      <c r="E306">
        <v>58490</v>
      </c>
      <c r="F306">
        <v>61830</v>
      </c>
      <c r="G306">
        <v>65170</v>
      </c>
      <c r="H306">
        <v>68510</v>
      </c>
      <c r="I306">
        <v>71850</v>
      </c>
      <c r="J306">
        <v>75190</v>
      </c>
      <c r="K306">
        <v>78530</v>
      </c>
      <c r="L306">
        <v>66800</v>
      </c>
      <c r="M306">
        <v>88200</v>
      </c>
      <c r="N306">
        <v>93544</v>
      </c>
      <c r="O306">
        <v>98888</v>
      </c>
      <c r="P306">
        <v>104232</v>
      </c>
      <c r="Q306">
        <v>109576</v>
      </c>
      <c r="R306">
        <v>114920</v>
      </c>
      <c r="S306">
        <v>120264</v>
      </c>
      <c r="T306">
        <v>125608</v>
      </c>
      <c r="V306" s="119">
        <v>43350</v>
      </c>
      <c r="W306" s="120">
        <v>57250</v>
      </c>
      <c r="X306" s="120">
        <v>60718</v>
      </c>
      <c r="Y306" s="120">
        <v>64186</v>
      </c>
      <c r="Z306" s="120">
        <v>67654</v>
      </c>
      <c r="AA306" s="120">
        <v>71122</v>
      </c>
      <c r="AB306" s="120">
        <v>74590</v>
      </c>
      <c r="AC306" s="120">
        <v>78058</v>
      </c>
      <c r="AD306" s="121">
        <v>81526</v>
      </c>
      <c r="AE306" s="119">
        <v>69350</v>
      </c>
      <c r="AF306" s="120">
        <v>91550</v>
      </c>
      <c r="AG306" s="120">
        <v>97098</v>
      </c>
      <c r="AH306" s="120">
        <v>102646</v>
      </c>
      <c r="AI306" s="120">
        <v>108194</v>
      </c>
      <c r="AJ306" s="120">
        <v>113742</v>
      </c>
      <c r="AK306" s="120">
        <v>119290</v>
      </c>
      <c r="AL306" s="120">
        <v>124838</v>
      </c>
      <c r="AM306" s="121">
        <v>130386</v>
      </c>
      <c r="AO306" s="119">
        <v>46000</v>
      </c>
      <c r="AP306" s="120">
        <v>60750</v>
      </c>
      <c r="AQ306" s="120">
        <v>64430</v>
      </c>
      <c r="AR306" s="120">
        <v>68110</v>
      </c>
      <c r="AS306" s="120">
        <v>71790</v>
      </c>
      <c r="AT306" s="120">
        <v>75470</v>
      </c>
      <c r="AU306" s="120">
        <v>79150</v>
      </c>
      <c r="AV306" s="120">
        <v>82830</v>
      </c>
      <c r="AW306" s="121">
        <v>86510</v>
      </c>
      <c r="AX306" s="119">
        <v>73600</v>
      </c>
      <c r="AY306" s="120">
        <v>97200</v>
      </c>
      <c r="AZ306" s="120">
        <v>103088</v>
      </c>
      <c r="BA306" s="120">
        <v>108976</v>
      </c>
      <c r="BB306" s="120">
        <v>114864</v>
      </c>
      <c r="BC306" s="120">
        <v>120752</v>
      </c>
      <c r="BD306" s="120">
        <v>126640</v>
      </c>
      <c r="BE306" s="120">
        <v>132528</v>
      </c>
      <c r="BF306" s="121">
        <v>138416</v>
      </c>
      <c r="BH306" s="119">
        <v>47050</v>
      </c>
      <c r="BI306" s="120">
        <v>62150</v>
      </c>
      <c r="BJ306" s="120">
        <v>65914</v>
      </c>
      <c r="BK306" s="120">
        <v>69678</v>
      </c>
      <c r="BL306" s="120">
        <v>73442</v>
      </c>
      <c r="BM306" s="120">
        <v>77206</v>
      </c>
      <c r="BN306" s="120">
        <v>80970</v>
      </c>
      <c r="BO306" s="120">
        <v>84734</v>
      </c>
      <c r="BP306" s="121">
        <v>88498</v>
      </c>
      <c r="BQ306" s="119">
        <v>75300</v>
      </c>
      <c r="BR306" s="120">
        <v>99400</v>
      </c>
      <c r="BS306" s="120">
        <v>105424</v>
      </c>
      <c r="BT306" s="120">
        <v>111448</v>
      </c>
      <c r="BU306" s="120">
        <v>117472</v>
      </c>
      <c r="BV306" s="120">
        <v>123496</v>
      </c>
      <c r="BW306" s="120">
        <v>129520</v>
      </c>
      <c r="BX306" s="120">
        <v>135544</v>
      </c>
      <c r="BY306" s="121">
        <v>141568</v>
      </c>
    </row>
    <row r="307" spans="1:77" x14ac:dyDescent="0.25">
      <c r="A307" s="85" t="s">
        <v>481</v>
      </c>
      <c r="C307">
        <v>44500</v>
      </c>
      <c r="D307">
        <v>58750</v>
      </c>
      <c r="E307">
        <v>62310</v>
      </c>
      <c r="F307">
        <v>65870</v>
      </c>
      <c r="G307">
        <v>69430</v>
      </c>
      <c r="H307">
        <v>72990</v>
      </c>
      <c r="I307">
        <v>76550</v>
      </c>
      <c r="J307">
        <v>80110</v>
      </c>
      <c r="K307">
        <v>83670</v>
      </c>
      <c r="L307">
        <v>71200</v>
      </c>
      <c r="M307">
        <v>94000</v>
      </c>
      <c r="N307">
        <v>99696</v>
      </c>
      <c r="O307">
        <v>105392</v>
      </c>
      <c r="P307">
        <v>111088</v>
      </c>
      <c r="Q307">
        <v>116784</v>
      </c>
      <c r="R307">
        <v>122480</v>
      </c>
      <c r="S307">
        <v>128176</v>
      </c>
      <c r="T307">
        <v>133872</v>
      </c>
      <c r="V307" s="119">
        <v>47900</v>
      </c>
      <c r="W307" s="120">
        <v>63250</v>
      </c>
      <c r="X307" s="120">
        <v>67082</v>
      </c>
      <c r="Y307" s="120">
        <v>70914</v>
      </c>
      <c r="Z307" s="120">
        <v>74746</v>
      </c>
      <c r="AA307" s="120">
        <v>78578</v>
      </c>
      <c r="AB307" s="120">
        <v>82410</v>
      </c>
      <c r="AC307" s="120">
        <v>86242</v>
      </c>
      <c r="AD307" s="121">
        <v>90074</v>
      </c>
      <c r="AE307" s="119">
        <v>76650</v>
      </c>
      <c r="AF307" s="120">
        <v>101200</v>
      </c>
      <c r="AG307" s="120">
        <v>107332</v>
      </c>
      <c r="AH307" s="120">
        <v>113464</v>
      </c>
      <c r="AI307" s="120">
        <v>119596</v>
      </c>
      <c r="AJ307" s="120">
        <v>125728</v>
      </c>
      <c r="AK307" s="120">
        <v>131860</v>
      </c>
      <c r="AL307" s="120">
        <v>137992</v>
      </c>
      <c r="AM307" s="121">
        <v>144124</v>
      </c>
      <c r="AO307" s="119">
        <v>52300</v>
      </c>
      <c r="AP307" s="120">
        <v>69050</v>
      </c>
      <c r="AQ307" s="120">
        <v>73234</v>
      </c>
      <c r="AR307" s="120">
        <v>77418</v>
      </c>
      <c r="AS307" s="120">
        <v>81602</v>
      </c>
      <c r="AT307" s="120">
        <v>85786</v>
      </c>
      <c r="AU307" s="120">
        <v>89970</v>
      </c>
      <c r="AV307" s="120">
        <v>94154</v>
      </c>
      <c r="AW307" s="121">
        <v>98338</v>
      </c>
      <c r="AX307" s="119">
        <v>83700</v>
      </c>
      <c r="AY307" s="120">
        <v>110500</v>
      </c>
      <c r="AZ307" s="120">
        <v>117196</v>
      </c>
      <c r="BA307" s="120">
        <v>123892</v>
      </c>
      <c r="BB307" s="120">
        <v>130588</v>
      </c>
      <c r="BC307" s="120">
        <v>137284</v>
      </c>
      <c r="BD307" s="120">
        <v>143980</v>
      </c>
      <c r="BE307" s="120">
        <v>150676</v>
      </c>
      <c r="BF307" s="121">
        <v>157372</v>
      </c>
      <c r="BH307" s="119">
        <v>52350</v>
      </c>
      <c r="BI307" s="120">
        <v>69150</v>
      </c>
      <c r="BJ307" s="120">
        <v>73338</v>
      </c>
      <c r="BK307" s="120">
        <v>77526</v>
      </c>
      <c r="BL307" s="120">
        <v>81714</v>
      </c>
      <c r="BM307" s="120">
        <v>85902</v>
      </c>
      <c r="BN307" s="120">
        <v>90090</v>
      </c>
      <c r="BO307" s="120">
        <v>94278</v>
      </c>
      <c r="BP307" s="121">
        <v>98466</v>
      </c>
      <c r="BQ307" s="119">
        <v>83750</v>
      </c>
      <c r="BR307" s="120">
        <v>110550</v>
      </c>
      <c r="BS307" s="120">
        <v>117250</v>
      </c>
      <c r="BT307" s="120">
        <v>123950</v>
      </c>
      <c r="BU307" s="120">
        <v>130650</v>
      </c>
      <c r="BV307" s="120">
        <v>137350</v>
      </c>
      <c r="BW307" s="120">
        <v>144050</v>
      </c>
      <c r="BX307" s="120">
        <v>150750</v>
      </c>
      <c r="BY307" s="121">
        <v>157450</v>
      </c>
    </row>
    <row r="308" spans="1:77" x14ac:dyDescent="0.25">
      <c r="A308" s="85" t="s">
        <v>482</v>
      </c>
      <c r="C308">
        <v>41750</v>
      </c>
      <c r="D308">
        <v>55150</v>
      </c>
      <c r="E308">
        <v>58490</v>
      </c>
      <c r="F308">
        <v>61830</v>
      </c>
      <c r="G308">
        <v>65170</v>
      </c>
      <c r="H308">
        <v>68510</v>
      </c>
      <c r="I308">
        <v>71850</v>
      </c>
      <c r="J308">
        <v>75190</v>
      </c>
      <c r="K308">
        <v>78530</v>
      </c>
      <c r="L308">
        <v>66800</v>
      </c>
      <c r="M308">
        <v>88200</v>
      </c>
      <c r="N308">
        <v>93544</v>
      </c>
      <c r="O308">
        <v>98888</v>
      </c>
      <c r="P308">
        <v>104232</v>
      </c>
      <c r="Q308">
        <v>109576</v>
      </c>
      <c r="R308">
        <v>114920</v>
      </c>
      <c r="S308">
        <v>120264</v>
      </c>
      <c r="T308">
        <v>125608</v>
      </c>
      <c r="V308" s="119">
        <v>45500</v>
      </c>
      <c r="W308" s="120">
        <v>60100</v>
      </c>
      <c r="X308" s="120">
        <v>63740</v>
      </c>
      <c r="Y308" s="120">
        <v>67380</v>
      </c>
      <c r="Z308" s="120">
        <v>71020</v>
      </c>
      <c r="AA308" s="120">
        <v>74660</v>
      </c>
      <c r="AB308" s="120">
        <v>78300</v>
      </c>
      <c r="AC308" s="120">
        <v>81940</v>
      </c>
      <c r="AD308" s="121">
        <v>85580</v>
      </c>
      <c r="AE308" s="119">
        <v>72800</v>
      </c>
      <c r="AF308" s="120">
        <v>96100</v>
      </c>
      <c r="AG308" s="120">
        <v>101924</v>
      </c>
      <c r="AH308" s="120">
        <v>107748</v>
      </c>
      <c r="AI308" s="120">
        <v>113572</v>
      </c>
      <c r="AJ308" s="120">
        <v>119396</v>
      </c>
      <c r="AK308" s="120">
        <v>125220</v>
      </c>
      <c r="AL308" s="120">
        <v>131044</v>
      </c>
      <c r="AM308" s="121">
        <v>136868</v>
      </c>
      <c r="AO308" s="119">
        <v>47400</v>
      </c>
      <c r="AP308" s="120">
        <v>62600</v>
      </c>
      <c r="AQ308" s="120">
        <v>66392</v>
      </c>
      <c r="AR308" s="120">
        <v>70184</v>
      </c>
      <c r="AS308" s="120">
        <v>73976</v>
      </c>
      <c r="AT308" s="120">
        <v>77768</v>
      </c>
      <c r="AU308" s="120">
        <v>81560</v>
      </c>
      <c r="AV308" s="120">
        <v>85352</v>
      </c>
      <c r="AW308" s="121">
        <v>89144</v>
      </c>
      <c r="AX308" s="119">
        <v>75850</v>
      </c>
      <c r="AY308" s="120">
        <v>100150</v>
      </c>
      <c r="AZ308" s="120">
        <v>106218</v>
      </c>
      <c r="BA308" s="120">
        <v>112286</v>
      </c>
      <c r="BB308" s="120">
        <v>118354</v>
      </c>
      <c r="BC308" s="120">
        <v>124422</v>
      </c>
      <c r="BD308" s="120">
        <v>130490</v>
      </c>
      <c r="BE308" s="120">
        <v>136558</v>
      </c>
      <c r="BF308" s="121">
        <v>142626</v>
      </c>
      <c r="BH308" s="119">
        <v>47400</v>
      </c>
      <c r="BI308" s="120">
        <v>62600</v>
      </c>
      <c r="BJ308" s="120">
        <v>66392</v>
      </c>
      <c r="BK308" s="120">
        <v>70184</v>
      </c>
      <c r="BL308" s="120">
        <v>73976</v>
      </c>
      <c r="BM308" s="120">
        <v>77768</v>
      </c>
      <c r="BN308" s="120">
        <v>81560</v>
      </c>
      <c r="BO308" s="120">
        <v>85352</v>
      </c>
      <c r="BP308" s="121">
        <v>89144</v>
      </c>
      <c r="BQ308" s="119">
        <v>75850</v>
      </c>
      <c r="BR308" s="120">
        <v>100150</v>
      </c>
      <c r="BS308" s="120">
        <v>106218</v>
      </c>
      <c r="BT308" s="120">
        <v>112286</v>
      </c>
      <c r="BU308" s="120">
        <v>118354</v>
      </c>
      <c r="BV308" s="120">
        <v>124422</v>
      </c>
      <c r="BW308" s="120">
        <v>130490</v>
      </c>
      <c r="BX308" s="120">
        <v>136558</v>
      </c>
      <c r="BY308" s="121">
        <v>142626</v>
      </c>
    </row>
    <row r="309" spans="1:77" x14ac:dyDescent="0.25">
      <c r="A309" s="85" t="s">
        <v>483</v>
      </c>
      <c r="C309">
        <v>50350</v>
      </c>
      <c r="D309">
        <v>66500</v>
      </c>
      <c r="E309">
        <v>70528</v>
      </c>
      <c r="F309">
        <v>74556</v>
      </c>
      <c r="G309">
        <v>78584</v>
      </c>
      <c r="H309">
        <v>82612</v>
      </c>
      <c r="I309">
        <v>86640</v>
      </c>
      <c r="J309">
        <v>90668</v>
      </c>
      <c r="K309">
        <v>94696</v>
      </c>
      <c r="L309">
        <v>80550</v>
      </c>
      <c r="M309">
        <v>106350</v>
      </c>
      <c r="N309">
        <v>112794</v>
      </c>
      <c r="O309">
        <v>119238</v>
      </c>
      <c r="P309">
        <v>125682</v>
      </c>
      <c r="Q309">
        <v>132126</v>
      </c>
      <c r="R309">
        <v>138570</v>
      </c>
      <c r="S309">
        <v>145014</v>
      </c>
      <c r="T309">
        <v>151458</v>
      </c>
      <c r="V309" s="119">
        <v>54750</v>
      </c>
      <c r="W309" s="120">
        <v>72300</v>
      </c>
      <c r="X309" s="120">
        <v>76680</v>
      </c>
      <c r="Y309" s="120">
        <v>81060</v>
      </c>
      <c r="Z309" s="120">
        <v>85440</v>
      </c>
      <c r="AA309" s="120">
        <v>89820</v>
      </c>
      <c r="AB309" s="120">
        <v>94200</v>
      </c>
      <c r="AC309" s="120">
        <v>98580</v>
      </c>
      <c r="AD309" s="121">
        <v>102960</v>
      </c>
      <c r="AE309" s="119">
        <v>87600</v>
      </c>
      <c r="AF309" s="120">
        <v>115650</v>
      </c>
      <c r="AG309" s="120">
        <v>122658</v>
      </c>
      <c r="AH309" s="120">
        <v>129666</v>
      </c>
      <c r="AI309" s="120">
        <v>136674</v>
      </c>
      <c r="AJ309" s="120">
        <v>143682</v>
      </c>
      <c r="AK309" s="120">
        <v>150690</v>
      </c>
      <c r="AL309" s="120">
        <v>157698</v>
      </c>
      <c r="AM309" s="121">
        <v>164706</v>
      </c>
      <c r="AO309" s="119">
        <v>56850</v>
      </c>
      <c r="AP309" s="120">
        <v>75050</v>
      </c>
      <c r="AQ309" s="120">
        <v>79598</v>
      </c>
      <c r="AR309" s="120">
        <v>84146</v>
      </c>
      <c r="AS309" s="120">
        <v>88694</v>
      </c>
      <c r="AT309" s="120">
        <v>93242</v>
      </c>
      <c r="AU309" s="120">
        <v>97790</v>
      </c>
      <c r="AV309" s="120">
        <v>102338</v>
      </c>
      <c r="AW309" s="121">
        <v>106886</v>
      </c>
      <c r="AX309" s="119">
        <v>90950</v>
      </c>
      <c r="AY309" s="120">
        <v>120100</v>
      </c>
      <c r="AZ309" s="120">
        <v>127376</v>
      </c>
      <c r="BA309" s="120">
        <v>134652</v>
      </c>
      <c r="BB309" s="120">
        <v>141928</v>
      </c>
      <c r="BC309" s="120">
        <v>149204</v>
      </c>
      <c r="BD309" s="120">
        <v>156480</v>
      </c>
      <c r="BE309" s="120">
        <v>163756</v>
      </c>
      <c r="BF309" s="121">
        <v>171032</v>
      </c>
      <c r="BH309" s="119">
        <v>57000</v>
      </c>
      <c r="BI309" s="120">
        <v>75250</v>
      </c>
      <c r="BJ309" s="120">
        <v>79810</v>
      </c>
      <c r="BK309" s="120">
        <v>84370</v>
      </c>
      <c r="BL309" s="120">
        <v>88930</v>
      </c>
      <c r="BM309" s="120">
        <v>93490</v>
      </c>
      <c r="BN309" s="120">
        <v>98050</v>
      </c>
      <c r="BO309" s="120">
        <v>102610</v>
      </c>
      <c r="BP309" s="121">
        <v>107170</v>
      </c>
      <c r="BQ309" s="119">
        <v>91200</v>
      </c>
      <c r="BR309" s="120">
        <v>120400</v>
      </c>
      <c r="BS309" s="120">
        <v>127696</v>
      </c>
      <c r="BT309" s="120">
        <v>134992</v>
      </c>
      <c r="BU309" s="120">
        <v>142288</v>
      </c>
      <c r="BV309" s="120">
        <v>149584</v>
      </c>
      <c r="BW309" s="120">
        <v>156880</v>
      </c>
      <c r="BX309" s="120">
        <v>164176</v>
      </c>
      <c r="BY309" s="121">
        <v>171472</v>
      </c>
    </row>
    <row r="310" spans="1:77" x14ac:dyDescent="0.25">
      <c r="A310" s="85" t="s">
        <v>484</v>
      </c>
      <c r="C310">
        <v>41750</v>
      </c>
      <c r="D310">
        <v>55150</v>
      </c>
      <c r="E310">
        <v>58490</v>
      </c>
      <c r="F310">
        <v>61830</v>
      </c>
      <c r="G310">
        <v>65170</v>
      </c>
      <c r="H310">
        <v>68510</v>
      </c>
      <c r="I310">
        <v>71850</v>
      </c>
      <c r="J310">
        <v>75190</v>
      </c>
      <c r="K310">
        <v>78530</v>
      </c>
      <c r="L310">
        <v>66800</v>
      </c>
      <c r="M310">
        <v>88200</v>
      </c>
      <c r="N310">
        <v>93544</v>
      </c>
      <c r="O310">
        <v>98888</v>
      </c>
      <c r="P310">
        <v>104232</v>
      </c>
      <c r="Q310">
        <v>109576</v>
      </c>
      <c r="R310">
        <v>114920</v>
      </c>
      <c r="S310">
        <v>120264</v>
      </c>
      <c r="T310">
        <v>125608</v>
      </c>
      <c r="V310" s="119">
        <v>45900</v>
      </c>
      <c r="W310" s="120">
        <v>60600</v>
      </c>
      <c r="X310" s="120">
        <v>64272</v>
      </c>
      <c r="Y310" s="120">
        <v>67944</v>
      </c>
      <c r="Z310" s="120">
        <v>71616</v>
      </c>
      <c r="AA310" s="120">
        <v>75288</v>
      </c>
      <c r="AB310" s="120">
        <v>78960</v>
      </c>
      <c r="AC310" s="120">
        <v>82632</v>
      </c>
      <c r="AD310" s="121">
        <v>86304</v>
      </c>
      <c r="AE310" s="119">
        <v>73450</v>
      </c>
      <c r="AF310" s="120">
        <v>97000</v>
      </c>
      <c r="AG310" s="120">
        <v>102876</v>
      </c>
      <c r="AH310" s="120">
        <v>108752</v>
      </c>
      <c r="AI310" s="120">
        <v>114628</v>
      </c>
      <c r="AJ310" s="120">
        <v>120504</v>
      </c>
      <c r="AK310" s="120">
        <v>126380</v>
      </c>
      <c r="AL310" s="120">
        <v>132256</v>
      </c>
      <c r="AM310" s="121">
        <v>138132</v>
      </c>
      <c r="AO310" s="119">
        <v>47700</v>
      </c>
      <c r="AP310" s="120">
        <v>63000</v>
      </c>
      <c r="AQ310" s="120">
        <v>66816</v>
      </c>
      <c r="AR310" s="120">
        <v>70632</v>
      </c>
      <c r="AS310" s="120">
        <v>74448</v>
      </c>
      <c r="AT310" s="120">
        <v>78264</v>
      </c>
      <c r="AU310" s="120">
        <v>82080</v>
      </c>
      <c r="AV310" s="120">
        <v>85896</v>
      </c>
      <c r="AW310" s="121">
        <v>89712</v>
      </c>
      <c r="AX310" s="119">
        <v>76300</v>
      </c>
      <c r="AY310" s="120">
        <v>100750</v>
      </c>
      <c r="AZ310" s="120">
        <v>106854</v>
      </c>
      <c r="BA310" s="120">
        <v>112958</v>
      </c>
      <c r="BB310" s="120">
        <v>119062</v>
      </c>
      <c r="BC310" s="120">
        <v>125166</v>
      </c>
      <c r="BD310" s="120">
        <v>131270</v>
      </c>
      <c r="BE310" s="120">
        <v>137374</v>
      </c>
      <c r="BF310" s="121">
        <v>143478</v>
      </c>
      <c r="BH310" s="119">
        <v>48400</v>
      </c>
      <c r="BI310" s="120">
        <v>63900</v>
      </c>
      <c r="BJ310" s="120">
        <v>67772</v>
      </c>
      <c r="BK310" s="120">
        <v>71644</v>
      </c>
      <c r="BL310" s="120">
        <v>75516</v>
      </c>
      <c r="BM310" s="120">
        <v>79388</v>
      </c>
      <c r="BN310" s="120">
        <v>83260</v>
      </c>
      <c r="BO310" s="120">
        <v>87132</v>
      </c>
      <c r="BP310" s="121">
        <v>91004</v>
      </c>
      <c r="BQ310" s="119">
        <v>77450</v>
      </c>
      <c r="BR310" s="120">
        <v>102250</v>
      </c>
      <c r="BS310" s="120">
        <v>108446</v>
      </c>
      <c r="BT310" s="120">
        <v>114642</v>
      </c>
      <c r="BU310" s="120">
        <v>120838</v>
      </c>
      <c r="BV310" s="120">
        <v>127034</v>
      </c>
      <c r="BW310" s="120">
        <v>133230</v>
      </c>
      <c r="BX310" s="120">
        <v>139426</v>
      </c>
      <c r="BY310" s="121">
        <v>145622</v>
      </c>
    </row>
    <row r="311" spans="1:77" x14ac:dyDescent="0.25">
      <c r="A311" s="85" t="s">
        <v>485</v>
      </c>
      <c r="C311">
        <v>41750</v>
      </c>
      <c r="D311">
        <v>55150</v>
      </c>
      <c r="E311">
        <v>58490</v>
      </c>
      <c r="F311">
        <v>61830</v>
      </c>
      <c r="G311">
        <v>65170</v>
      </c>
      <c r="H311">
        <v>68510</v>
      </c>
      <c r="I311">
        <v>71850</v>
      </c>
      <c r="J311">
        <v>75190</v>
      </c>
      <c r="K311">
        <v>78530</v>
      </c>
      <c r="L311">
        <v>66800</v>
      </c>
      <c r="M311">
        <v>88200</v>
      </c>
      <c r="N311">
        <v>93544</v>
      </c>
      <c r="O311">
        <v>98888</v>
      </c>
      <c r="P311">
        <v>104232</v>
      </c>
      <c r="Q311">
        <v>109576</v>
      </c>
      <c r="R311">
        <v>114920</v>
      </c>
      <c r="S311">
        <v>120264</v>
      </c>
      <c r="T311">
        <v>125608</v>
      </c>
      <c r="V311" s="119">
        <v>43350</v>
      </c>
      <c r="W311" s="120">
        <v>57250</v>
      </c>
      <c r="X311" s="120">
        <v>60718</v>
      </c>
      <c r="Y311" s="120">
        <v>64186</v>
      </c>
      <c r="Z311" s="120">
        <v>67654</v>
      </c>
      <c r="AA311" s="120">
        <v>71122</v>
      </c>
      <c r="AB311" s="120">
        <v>74590</v>
      </c>
      <c r="AC311" s="120">
        <v>78058</v>
      </c>
      <c r="AD311" s="121">
        <v>81526</v>
      </c>
      <c r="AE311" s="119">
        <v>69350</v>
      </c>
      <c r="AF311" s="120">
        <v>91550</v>
      </c>
      <c r="AG311" s="120">
        <v>97098</v>
      </c>
      <c r="AH311" s="120">
        <v>102646</v>
      </c>
      <c r="AI311" s="120">
        <v>108194</v>
      </c>
      <c r="AJ311" s="120">
        <v>113742</v>
      </c>
      <c r="AK311" s="120">
        <v>119290</v>
      </c>
      <c r="AL311" s="120">
        <v>124838</v>
      </c>
      <c r="AM311" s="121">
        <v>130386</v>
      </c>
      <c r="AO311" s="119">
        <v>46000</v>
      </c>
      <c r="AP311" s="120">
        <v>60750</v>
      </c>
      <c r="AQ311" s="120">
        <v>64430</v>
      </c>
      <c r="AR311" s="120">
        <v>68110</v>
      </c>
      <c r="AS311" s="120">
        <v>71790</v>
      </c>
      <c r="AT311" s="120">
        <v>75470</v>
      </c>
      <c r="AU311" s="120">
        <v>79150</v>
      </c>
      <c r="AV311" s="120">
        <v>82830</v>
      </c>
      <c r="AW311" s="121">
        <v>86510</v>
      </c>
      <c r="AX311" s="119">
        <v>73600</v>
      </c>
      <c r="AY311" s="120">
        <v>97200</v>
      </c>
      <c r="AZ311" s="120">
        <v>103088</v>
      </c>
      <c r="BA311" s="120">
        <v>108976</v>
      </c>
      <c r="BB311" s="120">
        <v>114864</v>
      </c>
      <c r="BC311" s="120">
        <v>120752</v>
      </c>
      <c r="BD311" s="120">
        <v>126640</v>
      </c>
      <c r="BE311" s="120">
        <v>132528</v>
      </c>
      <c r="BF311" s="121">
        <v>138416</v>
      </c>
      <c r="BH311" s="119">
        <v>47050</v>
      </c>
      <c r="BI311" s="120">
        <v>62150</v>
      </c>
      <c r="BJ311" s="120">
        <v>65914</v>
      </c>
      <c r="BK311" s="120">
        <v>69678</v>
      </c>
      <c r="BL311" s="120">
        <v>73442</v>
      </c>
      <c r="BM311" s="120">
        <v>77206</v>
      </c>
      <c r="BN311" s="120">
        <v>80970</v>
      </c>
      <c r="BO311" s="120">
        <v>84734</v>
      </c>
      <c r="BP311" s="121">
        <v>88498</v>
      </c>
      <c r="BQ311" s="119">
        <v>75300</v>
      </c>
      <c r="BR311" s="120">
        <v>99400</v>
      </c>
      <c r="BS311" s="120">
        <v>105424</v>
      </c>
      <c r="BT311" s="120">
        <v>111448</v>
      </c>
      <c r="BU311" s="120">
        <v>117472</v>
      </c>
      <c r="BV311" s="120">
        <v>123496</v>
      </c>
      <c r="BW311" s="120">
        <v>129520</v>
      </c>
      <c r="BX311" s="120">
        <v>135544</v>
      </c>
      <c r="BY311" s="121">
        <v>141568</v>
      </c>
    </row>
    <row r="312" spans="1:77" x14ac:dyDescent="0.25">
      <c r="A312" s="85" t="s">
        <v>486</v>
      </c>
      <c r="C312">
        <v>42500</v>
      </c>
      <c r="D312">
        <v>56100</v>
      </c>
      <c r="E312">
        <v>59500</v>
      </c>
      <c r="F312">
        <v>62900</v>
      </c>
      <c r="G312">
        <v>66300</v>
      </c>
      <c r="H312">
        <v>69700</v>
      </c>
      <c r="I312">
        <v>73100</v>
      </c>
      <c r="J312">
        <v>76500</v>
      </c>
      <c r="K312">
        <v>79900</v>
      </c>
      <c r="L312">
        <v>68000</v>
      </c>
      <c r="M312">
        <v>89750</v>
      </c>
      <c r="N312">
        <v>95190</v>
      </c>
      <c r="O312">
        <v>100630</v>
      </c>
      <c r="P312">
        <v>106070</v>
      </c>
      <c r="Q312">
        <v>111510</v>
      </c>
      <c r="R312">
        <v>116950</v>
      </c>
      <c r="S312">
        <v>122390</v>
      </c>
      <c r="T312">
        <v>127830</v>
      </c>
      <c r="V312" s="119">
        <v>46750</v>
      </c>
      <c r="W312" s="120">
        <v>61700</v>
      </c>
      <c r="X312" s="120">
        <v>65440</v>
      </c>
      <c r="Y312" s="120">
        <v>69180</v>
      </c>
      <c r="Z312" s="120">
        <v>72920</v>
      </c>
      <c r="AA312" s="120">
        <v>76660</v>
      </c>
      <c r="AB312" s="120">
        <v>80400</v>
      </c>
      <c r="AC312" s="120">
        <v>84140</v>
      </c>
      <c r="AD312" s="121">
        <v>87880</v>
      </c>
      <c r="AE312" s="119">
        <v>74800</v>
      </c>
      <c r="AF312" s="120">
        <v>98750</v>
      </c>
      <c r="AG312" s="120">
        <v>104734</v>
      </c>
      <c r="AH312" s="120">
        <v>110718</v>
      </c>
      <c r="AI312" s="120">
        <v>116702</v>
      </c>
      <c r="AJ312" s="120">
        <v>122686</v>
      </c>
      <c r="AK312" s="120">
        <v>128670</v>
      </c>
      <c r="AL312" s="120">
        <v>134654</v>
      </c>
      <c r="AM312" s="121">
        <v>140638</v>
      </c>
      <c r="AO312" s="119">
        <v>46750</v>
      </c>
      <c r="AP312" s="120">
        <v>61700</v>
      </c>
      <c r="AQ312" s="120">
        <v>65440</v>
      </c>
      <c r="AR312" s="120">
        <v>69180</v>
      </c>
      <c r="AS312" s="120">
        <v>72920</v>
      </c>
      <c r="AT312" s="120">
        <v>76660</v>
      </c>
      <c r="AU312" s="120">
        <v>80400</v>
      </c>
      <c r="AV312" s="120">
        <v>84140</v>
      </c>
      <c r="AW312" s="121">
        <v>87880</v>
      </c>
      <c r="AX312" s="119">
        <v>74800</v>
      </c>
      <c r="AY312" s="120">
        <v>98750</v>
      </c>
      <c r="AZ312" s="120">
        <v>104734</v>
      </c>
      <c r="BA312" s="120">
        <v>110718</v>
      </c>
      <c r="BB312" s="120">
        <v>116702</v>
      </c>
      <c r="BC312" s="120">
        <v>122686</v>
      </c>
      <c r="BD312" s="120">
        <v>128670</v>
      </c>
      <c r="BE312" s="120">
        <v>134654</v>
      </c>
      <c r="BF312" s="121">
        <v>140638</v>
      </c>
      <c r="BH312" s="119">
        <v>47050</v>
      </c>
      <c r="BI312" s="120">
        <v>62150</v>
      </c>
      <c r="BJ312" s="120">
        <v>65914</v>
      </c>
      <c r="BK312" s="120">
        <v>69678</v>
      </c>
      <c r="BL312" s="120">
        <v>73442</v>
      </c>
      <c r="BM312" s="120">
        <v>77206</v>
      </c>
      <c r="BN312" s="120">
        <v>80970</v>
      </c>
      <c r="BO312" s="120">
        <v>84734</v>
      </c>
      <c r="BP312" s="121">
        <v>88498</v>
      </c>
      <c r="BQ312" s="119">
        <v>75300</v>
      </c>
      <c r="BR312" s="120">
        <v>99400</v>
      </c>
      <c r="BS312" s="120">
        <v>105424</v>
      </c>
      <c r="BT312" s="120">
        <v>111448</v>
      </c>
      <c r="BU312" s="120">
        <v>117472</v>
      </c>
      <c r="BV312" s="120">
        <v>123496</v>
      </c>
      <c r="BW312" s="120">
        <v>129520</v>
      </c>
      <c r="BX312" s="120">
        <v>135544</v>
      </c>
      <c r="BY312" s="121">
        <v>141568</v>
      </c>
    </row>
    <row r="313" spans="1:77" x14ac:dyDescent="0.25">
      <c r="A313" s="85" t="s">
        <v>487</v>
      </c>
      <c r="C313">
        <v>41750</v>
      </c>
      <c r="D313">
        <v>55150</v>
      </c>
      <c r="E313">
        <v>58490</v>
      </c>
      <c r="F313">
        <v>61830</v>
      </c>
      <c r="G313">
        <v>65170</v>
      </c>
      <c r="H313">
        <v>68510</v>
      </c>
      <c r="I313">
        <v>71850</v>
      </c>
      <c r="J313">
        <v>75190</v>
      </c>
      <c r="K313">
        <v>78530</v>
      </c>
      <c r="L313">
        <v>66800</v>
      </c>
      <c r="M313">
        <v>88200</v>
      </c>
      <c r="N313">
        <v>93544</v>
      </c>
      <c r="O313">
        <v>98888</v>
      </c>
      <c r="P313">
        <v>104232</v>
      </c>
      <c r="Q313">
        <v>109576</v>
      </c>
      <c r="R313">
        <v>114920</v>
      </c>
      <c r="S313">
        <v>120264</v>
      </c>
      <c r="T313">
        <v>125608</v>
      </c>
      <c r="V313" s="119">
        <v>43350</v>
      </c>
      <c r="W313" s="120">
        <v>57250</v>
      </c>
      <c r="X313" s="120">
        <v>60718</v>
      </c>
      <c r="Y313" s="120">
        <v>64186</v>
      </c>
      <c r="Z313" s="120">
        <v>67654</v>
      </c>
      <c r="AA313" s="120">
        <v>71122</v>
      </c>
      <c r="AB313" s="120">
        <v>74590</v>
      </c>
      <c r="AC313" s="120">
        <v>78058</v>
      </c>
      <c r="AD313" s="121">
        <v>81526</v>
      </c>
      <c r="AE313" s="119">
        <v>69350</v>
      </c>
      <c r="AF313" s="120">
        <v>91550</v>
      </c>
      <c r="AG313" s="120">
        <v>97098</v>
      </c>
      <c r="AH313" s="120">
        <v>102646</v>
      </c>
      <c r="AI313" s="120">
        <v>108194</v>
      </c>
      <c r="AJ313" s="120">
        <v>113742</v>
      </c>
      <c r="AK313" s="120">
        <v>119290</v>
      </c>
      <c r="AL313" s="120">
        <v>124838</v>
      </c>
      <c r="AM313" s="121">
        <v>130386</v>
      </c>
      <c r="AO313" s="119">
        <v>46000</v>
      </c>
      <c r="AP313" s="120">
        <v>60750</v>
      </c>
      <c r="AQ313" s="120">
        <v>64430</v>
      </c>
      <c r="AR313" s="120">
        <v>68110</v>
      </c>
      <c r="AS313" s="120">
        <v>71790</v>
      </c>
      <c r="AT313" s="120">
        <v>75470</v>
      </c>
      <c r="AU313" s="120">
        <v>79150</v>
      </c>
      <c r="AV313" s="120">
        <v>82830</v>
      </c>
      <c r="AW313" s="121">
        <v>86510</v>
      </c>
      <c r="AX313" s="119">
        <v>73600</v>
      </c>
      <c r="AY313" s="120">
        <v>97200</v>
      </c>
      <c r="AZ313" s="120">
        <v>103088</v>
      </c>
      <c r="BA313" s="120">
        <v>108976</v>
      </c>
      <c r="BB313" s="120">
        <v>114864</v>
      </c>
      <c r="BC313" s="120">
        <v>120752</v>
      </c>
      <c r="BD313" s="120">
        <v>126640</v>
      </c>
      <c r="BE313" s="120">
        <v>132528</v>
      </c>
      <c r="BF313" s="121">
        <v>138416</v>
      </c>
      <c r="BH313" s="119">
        <v>47050</v>
      </c>
      <c r="BI313" s="120">
        <v>62150</v>
      </c>
      <c r="BJ313" s="120">
        <v>65914</v>
      </c>
      <c r="BK313" s="120">
        <v>69678</v>
      </c>
      <c r="BL313" s="120">
        <v>73442</v>
      </c>
      <c r="BM313" s="120">
        <v>77206</v>
      </c>
      <c r="BN313" s="120">
        <v>80970</v>
      </c>
      <c r="BO313" s="120">
        <v>84734</v>
      </c>
      <c r="BP313" s="121">
        <v>88498</v>
      </c>
      <c r="BQ313" s="119">
        <v>75300</v>
      </c>
      <c r="BR313" s="120">
        <v>99400</v>
      </c>
      <c r="BS313" s="120">
        <v>105424</v>
      </c>
      <c r="BT313" s="120">
        <v>111448</v>
      </c>
      <c r="BU313" s="120">
        <v>117472</v>
      </c>
      <c r="BV313" s="120">
        <v>123496</v>
      </c>
      <c r="BW313" s="120">
        <v>129520</v>
      </c>
      <c r="BX313" s="120">
        <v>135544</v>
      </c>
      <c r="BY313" s="121">
        <v>141568</v>
      </c>
    </row>
    <row r="314" spans="1:77" x14ac:dyDescent="0.25">
      <c r="A314" s="85" t="s">
        <v>488</v>
      </c>
      <c r="C314">
        <v>42100</v>
      </c>
      <c r="D314">
        <v>55600</v>
      </c>
      <c r="E314">
        <v>58968</v>
      </c>
      <c r="F314">
        <v>62336</v>
      </c>
      <c r="G314">
        <v>65704</v>
      </c>
      <c r="H314">
        <v>69072</v>
      </c>
      <c r="I314">
        <v>72440</v>
      </c>
      <c r="J314">
        <v>75808</v>
      </c>
      <c r="K314">
        <v>79176</v>
      </c>
      <c r="L314">
        <v>67350</v>
      </c>
      <c r="M314">
        <v>88900</v>
      </c>
      <c r="N314">
        <v>94288</v>
      </c>
      <c r="O314">
        <v>99676</v>
      </c>
      <c r="P314">
        <v>105064</v>
      </c>
      <c r="Q314">
        <v>110452</v>
      </c>
      <c r="R314">
        <v>115840</v>
      </c>
      <c r="S314">
        <v>121228</v>
      </c>
      <c r="T314">
        <v>126616</v>
      </c>
      <c r="V314" s="119">
        <v>43550</v>
      </c>
      <c r="W314" s="120">
        <v>57500</v>
      </c>
      <c r="X314" s="120">
        <v>60984</v>
      </c>
      <c r="Y314" s="120">
        <v>64468</v>
      </c>
      <c r="Z314" s="120">
        <v>67952</v>
      </c>
      <c r="AA314" s="120">
        <v>71436</v>
      </c>
      <c r="AB314" s="120">
        <v>74920</v>
      </c>
      <c r="AC314" s="120">
        <v>78404</v>
      </c>
      <c r="AD314" s="121">
        <v>81888</v>
      </c>
      <c r="AE314" s="119">
        <v>69700</v>
      </c>
      <c r="AF314" s="120">
        <v>92050</v>
      </c>
      <c r="AG314" s="120">
        <v>97626</v>
      </c>
      <c r="AH314" s="120">
        <v>103202</v>
      </c>
      <c r="AI314" s="120">
        <v>108778</v>
      </c>
      <c r="AJ314" s="120">
        <v>114354</v>
      </c>
      <c r="AK314" s="120">
        <v>119930</v>
      </c>
      <c r="AL314" s="120">
        <v>125506</v>
      </c>
      <c r="AM314" s="121">
        <v>131082</v>
      </c>
      <c r="AO314" s="119">
        <v>47550</v>
      </c>
      <c r="AP314" s="120">
        <v>62800</v>
      </c>
      <c r="AQ314" s="120">
        <v>66604</v>
      </c>
      <c r="AR314" s="120">
        <v>70408</v>
      </c>
      <c r="AS314" s="120">
        <v>74212</v>
      </c>
      <c r="AT314" s="120">
        <v>78016</v>
      </c>
      <c r="AU314" s="120">
        <v>81820</v>
      </c>
      <c r="AV314" s="120">
        <v>85624</v>
      </c>
      <c r="AW314" s="121">
        <v>89428</v>
      </c>
      <c r="AX314" s="119">
        <v>76100</v>
      </c>
      <c r="AY314" s="120">
        <v>100500</v>
      </c>
      <c r="AZ314" s="120">
        <v>106588</v>
      </c>
      <c r="BA314" s="120">
        <v>112676</v>
      </c>
      <c r="BB314" s="120">
        <v>118764</v>
      </c>
      <c r="BC314" s="120">
        <v>124852</v>
      </c>
      <c r="BD314" s="120">
        <v>130940</v>
      </c>
      <c r="BE314" s="120">
        <v>137028</v>
      </c>
      <c r="BF314" s="121">
        <v>143116</v>
      </c>
      <c r="BH314" s="119">
        <v>47550</v>
      </c>
      <c r="BI314" s="120">
        <v>62800</v>
      </c>
      <c r="BJ314" s="120">
        <v>66604</v>
      </c>
      <c r="BK314" s="120">
        <v>70408</v>
      </c>
      <c r="BL314" s="120">
        <v>74212</v>
      </c>
      <c r="BM314" s="120">
        <v>78016</v>
      </c>
      <c r="BN314" s="120">
        <v>81820</v>
      </c>
      <c r="BO314" s="120">
        <v>85624</v>
      </c>
      <c r="BP314" s="121">
        <v>89428</v>
      </c>
      <c r="BQ314" s="119">
        <v>76100</v>
      </c>
      <c r="BR314" s="120">
        <v>100500</v>
      </c>
      <c r="BS314" s="120">
        <v>106588</v>
      </c>
      <c r="BT314" s="120">
        <v>112676</v>
      </c>
      <c r="BU314" s="120">
        <v>118764</v>
      </c>
      <c r="BV314" s="120">
        <v>124852</v>
      </c>
      <c r="BW314" s="120">
        <v>130940</v>
      </c>
      <c r="BX314" s="120">
        <v>137028</v>
      </c>
      <c r="BY314" s="121">
        <v>143116</v>
      </c>
    </row>
    <row r="315" spans="1:77" x14ac:dyDescent="0.25">
      <c r="A315" s="85" t="s">
        <v>489</v>
      </c>
      <c r="C315">
        <v>42550</v>
      </c>
      <c r="D315">
        <v>56200</v>
      </c>
      <c r="E315">
        <v>59604</v>
      </c>
      <c r="F315">
        <v>63008</v>
      </c>
      <c r="G315">
        <v>66412</v>
      </c>
      <c r="H315">
        <v>69816</v>
      </c>
      <c r="I315">
        <v>73220</v>
      </c>
      <c r="J315">
        <v>76624</v>
      </c>
      <c r="K315">
        <v>80028</v>
      </c>
      <c r="L315">
        <v>68100</v>
      </c>
      <c r="M315">
        <v>89900</v>
      </c>
      <c r="N315">
        <v>95348</v>
      </c>
      <c r="O315">
        <v>100796</v>
      </c>
      <c r="P315">
        <v>106244</v>
      </c>
      <c r="Q315">
        <v>111692</v>
      </c>
      <c r="R315">
        <v>117140</v>
      </c>
      <c r="S315">
        <v>122588</v>
      </c>
      <c r="T315">
        <v>128036</v>
      </c>
      <c r="V315" s="119">
        <v>46800</v>
      </c>
      <c r="W315" s="120">
        <v>61800</v>
      </c>
      <c r="X315" s="120">
        <v>65544</v>
      </c>
      <c r="Y315" s="120">
        <v>69288</v>
      </c>
      <c r="Z315" s="120">
        <v>73032</v>
      </c>
      <c r="AA315" s="120">
        <v>76776</v>
      </c>
      <c r="AB315" s="120">
        <v>80520</v>
      </c>
      <c r="AC315" s="120">
        <v>84264</v>
      </c>
      <c r="AD315" s="121">
        <v>88008</v>
      </c>
      <c r="AE315" s="119">
        <v>74900</v>
      </c>
      <c r="AF315" s="120">
        <v>98850</v>
      </c>
      <c r="AG315" s="120">
        <v>104842</v>
      </c>
      <c r="AH315" s="120">
        <v>110834</v>
      </c>
      <c r="AI315" s="120">
        <v>116826</v>
      </c>
      <c r="AJ315" s="120">
        <v>122818</v>
      </c>
      <c r="AK315" s="120">
        <v>128810</v>
      </c>
      <c r="AL315" s="120">
        <v>134802</v>
      </c>
      <c r="AM315" s="121">
        <v>140794</v>
      </c>
      <c r="AO315" s="119">
        <v>50500</v>
      </c>
      <c r="AP315" s="120">
        <v>66700</v>
      </c>
      <c r="AQ315" s="120">
        <v>70740</v>
      </c>
      <c r="AR315" s="120">
        <v>74780</v>
      </c>
      <c r="AS315" s="120">
        <v>78820</v>
      </c>
      <c r="AT315" s="120">
        <v>82860</v>
      </c>
      <c r="AU315" s="120">
        <v>86900</v>
      </c>
      <c r="AV315" s="120">
        <v>90940</v>
      </c>
      <c r="AW315" s="121">
        <v>94980</v>
      </c>
      <c r="AX315" s="119">
        <v>80800</v>
      </c>
      <c r="AY315" s="120">
        <v>106700</v>
      </c>
      <c r="AZ315" s="120">
        <v>113164</v>
      </c>
      <c r="BA315" s="120">
        <v>119628</v>
      </c>
      <c r="BB315" s="120">
        <v>126092</v>
      </c>
      <c r="BC315" s="120">
        <v>132556</v>
      </c>
      <c r="BD315" s="120">
        <v>139020</v>
      </c>
      <c r="BE315" s="120">
        <v>145484</v>
      </c>
      <c r="BF315" s="121">
        <v>151948</v>
      </c>
      <c r="BH315" s="119">
        <v>50650</v>
      </c>
      <c r="BI315" s="120">
        <v>66900</v>
      </c>
      <c r="BJ315" s="120">
        <v>70952</v>
      </c>
      <c r="BK315" s="120">
        <v>75004</v>
      </c>
      <c r="BL315" s="120">
        <v>79056</v>
      </c>
      <c r="BM315" s="120">
        <v>83108</v>
      </c>
      <c r="BN315" s="120">
        <v>87160</v>
      </c>
      <c r="BO315" s="120">
        <v>91212</v>
      </c>
      <c r="BP315" s="121">
        <v>95264</v>
      </c>
      <c r="BQ315" s="119">
        <v>81050</v>
      </c>
      <c r="BR315" s="120">
        <v>107000</v>
      </c>
      <c r="BS315" s="120">
        <v>113484</v>
      </c>
      <c r="BT315" s="120">
        <v>119968</v>
      </c>
      <c r="BU315" s="120">
        <v>126452</v>
      </c>
      <c r="BV315" s="120">
        <v>132936</v>
      </c>
      <c r="BW315" s="120">
        <v>139420</v>
      </c>
      <c r="BX315" s="120">
        <v>145904</v>
      </c>
      <c r="BY315" s="121">
        <v>152388</v>
      </c>
    </row>
    <row r="316" spans="1:77" x14ac:dyDescent="0.25">
      <c r="A316" s="85" t="s">
        <v>490</v>
      </c>
      <c r="C316">
        <v>41750</v>
      </c>
      <c r="D316">
        <v>55150</v>
      </c>
      <c r="E316">
        <v>58490</v>
      </c>
      <c r="F316">
        <v>61830</v>
      </c>
      <c r="G316">
        <v>65170</v>
      </c>
      <c r="H316">
        <v>68510</v>
      </c>
      <c r="I316">
        <v>71850</v>
      </c>
      <c r="J316">
        <v>75190</v>
      </c>
      <c r="K316">
        <v>78530</v>
      </c>
      <c r="L316">
        <v>66800</v>
      </c>
      <c r="M316">
        <v>88200</v>
      </c>
      <c r="N316">
        <v>93544</v>
      </c>
      <c r="O316">
        <v>98888</v>
      </c>
      <c r="P316">
        <v>104232</v>
      </c>
      <c r="Q316">
        <v>109576</v>
      </c>
      <c r="R316">
        <v>114920</v>
      </c>
      <c r="S316">
        <v>120264</v>
      </c>
      <c r="T316">
        <v>125608</v>
      </c>
      <c r="V316" s="119">
        <v>43350</v>
      </c>
      <c r="W316" s="120">
        <v>57250</v>
      </c>
      <c r="X316" s="120">
        <v>60718</v>
      </c>
      <c r="Y316" s="120">
        <v>64186</v>
      </c>
      <c r="Z316" s="120">
        <v>67654</v>
      </c>
      <c r="AA316" s="120">
        <v>71122</v>
      </c>
      <c r="AB316" s="120">
        <v>74590</v>
      </c>
      <c r="AC316" s="120">
        <v>78058</v>
      </c>
      <c r="AD316" s="121">
        <v>81526</v>
      </c>
      <c r="AE316" s="119">
        <v>69350</v>
      </c>
      <c r="AF316" s="120">
        <v>91550</v>
      </c>
      <c r="AG316" s="120">
        <v>97098</v>
      </c>
      <c r="AH316" s="120">
        <v>102646</v>
      </c>
      <c r="AI316" s="120">
        <v>108194</v>
      </c>
      <c r="AJ316" s="120">
        <v>113742</v>
      </c>
      <c r="AK316" s="120">
        <v>119290</v>
      </c>
      <c r="AL316" s="120">
        <v>124838</v>
      </c>
      <c r="AM316" s="121">
        <v>130386</v>
      </c>
      <c r="AO316" s="119">
        <v>46000</v>
      </c>
      <c r="AP316" s="120">
        <v>60750</v>
      </c>
      <c r="AQ316" s="120">
        <v>64430</v>
      </c>
      <c r="AR316" s="120">
        <v>68110</v>
      </c>
      <c r="AS316" s="120">
        <v>71790</v>
      </c>
      <c r="AT316" s="120">
        <v>75470</v>
      </c>
      <c r="AU316" s="120">
        <v>79150</v>
      </c>
      <c r="AV316" s="120">
        <v>82830</v>
      </c>
      <c r="AW316" s="121">
        <v>86510</v>
      </c>
      <c r="AX316" s="119">
        <v>73600</v>
      </c>
      <c r="AY316" s="120">
        <v>97200</v>
      </c>
      <c r="AZ316" s="120">
        <v>103088</v>
      </c>
      <c r="BA316" s="120">
        <v>108976</v>
      </c>
      <c r="BB316" s="120">
        <v>114864</v>
      </c>
      <c r="BC316" s="120">
        <v>120752</v>
      </c>
      <c r="BD316" s="120">
        <v>126640</v>
      </c>
      <c r="BE316" s="120">
        <v>132528</v>
      </c>
      <c r="BF316" s="121">
        <v>138416</v>
      </c>
      <c r="BH316" s="119">
        <v>47050</v>
      </c>
      <c r="BI316" s="120">
        <v>62150</v>
      </c>
      <c r="BJ316" s="120">
        <v>65914</v>
      </c>
      <c r="BK316" s="120">
        <v>69678</v>
      </c>
      <c r="BL316" s="120">
        <v>73442</v>
      </c>
      <c r="BM316" s="120">
        <v>77206</v>
      </c>
      <c r="BN316" s="120">
        <v>80970</v>
      </c>
      <c r="BO316" s="120">
        <v>84734</v>
      </c>
      <c r="BP316" s="121">
        <v>88498</v>
      </c>
      <c r="BQ316" s="119">
        <v>75300</v>
      </c>
      <c r="BR316" s="120">
        <v>99400</v>
      </c>
      <c r="BS316" s="120">
        <v>105424</v>
      </c>
      <c r="BT316" s="120">
        <v>111448</v>
      </c>
      <c r="BU316" s="120">
        <v>117472</v>
      </c>
      <c r="BV316" s="120">
        <v>123496</v>
      </c>
      <c r="BW316" s="120">
        <v>129520</v>
      </c>
      <c r="BX316" s="120">
        <v>135544</v>
      </c>
      <c r="BY316" s="121">
        <v>141568</v>
      </c>
    </row>
    <row r="317" spans="1:77" x14ac:dyDescent="0.25">
      <c r="A317" s="85" t="s">
        <v>491</v>
      </c>
      <c r="C317">
        <v>41750</v>
      </c>
      <c r="D317">
        <v>55150</v>
      </c>
      <c r="E317">
        <v>58490</v>
      </c>
      <c r="F317">
        <v>61830</v>
      </c>
      <c r="G317">
        <v>65170</v>
      </c>
      <c r="H317">
        <v>68510</v>
      </c>
      <c r="I317">
        <v>71850</v>
      </c>
      <c r="J317">
        <v>75190</v>
      </c>
      <c r="K317">
        <v>78530</v>
      </c>
      <c r="L317">
        <v>66800</v>
      </c>
      <c r="M317">
        <v>88200</v>
      </c>
      <c r="N317">
        <v>93544</v>
      </c>
      <c r="O317">
        <v>98888</v>
      </c>
      <c r="P317">
        <v>104232</v>
      </c>
      <c r="Q317">
        <v>109576</v>
      </c>
      <c r="R317">
        <v>114920</v>
      </c>
      <c r="S317">
        <v>120264</v>
      </c>
      <c r="T317">
        <v>125608</v>
      </c>
      <c r="V317" s="119">
        <v>43350</v>
      </c>
      <c r="W317" s="120">
        <v>57250</v>
      </c>
      <c r="X317" s="120">
        <v>60718</v>
      </c>
      <c r="Y317" s="120">
        <v>64186</v>
      </c>
      <c r="Z317" s="120">
        <v>67654</v>
      </c>
      <c r="AA317" s="120">
        <v>71122</v>
      </c>
      <c r="AB317" s="120">
        <v>74590</v>
      </c>
      <c r="AC317" s="120">
        <v>78058</v>
      </c>
      <c r="AD317" s="121">
        <v>81526</v>
      </c>
      <c r="AE317" s="119">
        <v>69350</v>
      </c>
      <c r="AF317" s="120">
        <v>91550</v>
      </c>
      <c r="AG317" s="120">
        <v>97098</v>
      </c>
      <c r="AH317" s="120">
        <v>102646</v>
      </c>
      <c r="AI317" s="120">
        <v>108194</v>
      </c>
      <c r="AJ317" s="120">
        <v>113742</v>
      </c>
      <c r="AK317" s="120">
        <v>119290</v>
      </c>
      <c r="AL317" s="120">
        <v>124838</v>
      </c>
      <c r="AM317" s="121">
        <v>130386</v>
      </c>
      <c r="AO317" s="119">
        <v>46000</v>
      </c>
      <c r="AP317" s="120">
        <v>60750</v>
      </c>
      <c r="AQ317" s="120">
        <v>64430</v>
      </c>
      <c r="AR317" s="120">
        <v>68110</v>
      </c>
      <c r="AS317" s="120">
        <v>71790</v>
      </c>
      <c r="AT317" s="120">
        <v>75470</v>
      </c>
      <c r="AU317" s="120">
        <v>79150</v>
      </c>
      <c r="AV317" s="120">
        <v>82830</v>
      </c>
      <c r="AW317" s="121">
        <v>86510</v>
      </c>
      <c r="AX317" s="119">
        <v>73600</v>
      </c>
      <c r="AY317" s="120">
        <v>97200</v>
      </c>
      <c r="AZ317" s="120">
        <v>103088</v>
      </c>
      <c r="BA317" s="120">
        <v>108976</v>
      </c>
      <c r="BB317" s="120">
        <v>114864</v>
      </c>
      <c r="BC317" s="120">
        <v>120752</v>
      </c>
      <c r="BD317" s="120">
        <v>126640</v>
      </c>
      <c r="BE317" s="120">
        <v>132528</v>
      </c>
      <c r="BF317" s="121">
        <v>138416</v>
      </c>
      <c r="BH317" s="119">
        <v>47050</v>
      </c>
      <c r="BI317" s="120">
        <v>62150</v>
      </c>
      <c r="BJ317" s="120">
        <v>65914</v>
      </c>
      <c r="BK317" s="120">
        <v>69678</v>
      </c>
      <c r="BL317" s="120">
        <v>73442</v>
      </c>
      <c r="BM317" s="120">
        <v>77206</v>
      </c>
      <c r="BN317" s="120">
        <v>80970</v>
      </c>
      <c r="BO317" s="120">
        <v>84734</v>
      </c>
      <c r="BP317" s="121">
        <v>88498</v>
      </c>
      <c r="BQ317" s="119">
        <v>75300</v>
      </c>
      <c r="BR317" s="120">
        <v>99400</v>
      </c>
      <c r="BS317" s="120">
        <v>105424</v>
      </c>
      <c r="BT317" s="120">
        <v>111448</v>
      </c>
      <c r="BU317" s="120">
        <v>117472</v>
      </c>
      <c r="BV317" s="120">
        <v>123496</v>
      </c>
      <c r="BW317" s="120">
        <v>129520</v>
      </c>
      <c r="BX317" s="120">
        <v>135544</v>
      </c>
      <c r="BY317" s="121">
        <v>141568</v>
      </c>
    </row>
    <row r="318" spans="1:77" x14ac:dyDescent="0.25">
      <c r="A318" s="85" t="s">
        <v>492</v>
      </c>
      <c r="C318">
        <v>41800</v>
      </c>
      <c r="D318">
        <v>55200</v>
      </c>
      <c r="E318">
        <v>58544</v>
      </c>
      <c r="F318">
        <v>61888</v>
      </c>
      <c r="G318">
        <v>65232</v>
      </c>
      <c r="H318">
        <v>68576</v>
      </c>
      <c r="I318">
        <v>71920</v>
      </c>
      <c r="J318">
        <v>75264</v>
      </c>
      <c r="K318">
        <v>78608</v>
      </c>
      <c r="L318">
        <v>66900</v>
      </c>
      <c r="M318">
        <v>88300</v>
      </c>
      <c r="N318">
        <v>93652</v>
      </c>
      <c r="O318">
        <v>99004</v>
      </c>
      <c r="P318">
        <v>104356</v>
      </c>
      <c r="Q318">
        <v>109708</v>
      </c>
      <c r="R318">
        <v>115060</v>
      </c>
      <c r="S318">
        <v>120412</v>
      </c>
      <c r="T318">
        <v>125764</v>
      </c>
      <c r="V318" s="119">
        <v>45650</v>
      </c>
      <c r="W318" s="120">
        <v>60300</v>
      </c>
      <c r="X318" s="120">
        <v>63952</v>
      </c>
      <c r="Y318" s="120">
        <v>67604</v>
      </c>
      <c r="Z318" s="120">
        <v>71256</v>
      </c>
      <c r="AA318" s="120">
        <v>74908</v>
      </c>
      <c r="AB318" s="120">
        <v>78560</v>
      </c>
      <c r="AC318" s="120">
        <v>82212</v>
      </c>
      <c r="AD318" s="121">
        <v>85864</v>
      </c>
      <c r="AE318" s="119">
        <v>73050</v>
      </c>
      <c r="AF318" s="120">
        <v>96450</v>
      </c>
      <c r="AG318" s="120">
        <v>102294</v>
      </c>
      <c r="AH318" s="120">
        <v>108138</v>
      </c>
      <c r="AI318" s="120">
        <v>113982</v>
      </c>
      <c r="AJ318" s="120">
        <v>119826</v>
      </c>
      <c r="AK318" s="120">
        <v>125670</v>
      </c>
      <c r="AL318" s="120">
        <v>131514</v>
      </c>
      <c r="AM318" s="121">
        <v>137358</v>
      </c>
      <c r="AO318" s="119">
        <v>49850</v>
      </c>
      <c r="AP318" s="120">
        <v>65850</v>
      </c>
      <c r="AQ318" s="120">
        <v>69838</v>
      </c>
      <c r="AR318" s="120">
        <v>73826</v>
      </c>
      <c r="AS318" s="120">
        <v>77814</v>
      </c>
      <c r="AT318" s="120">
        <v>81802</v>
      </c>
      <c r="AU318" s="120">
        <v>85790</v>
      </c>
      <c r="AV318" s="120">
        <v>89778</v>
      </c>
      <c r="AW318" s="121">
        <v>93766</v>
      </c>
      <c r="AX318" s="119">
        <v>79750</v>
      </c>
      <c r="AY318" s="120">
        <v>105300</v>
      </c>
      <c r="AZ318" s="120">
        <v>111680</v>
      </c>
      <c r="BA318" s="120">
        <v>118060</v>
      </c>
      <c r="BB318" s="120">
        <v>124440</v>
      </c>
      <c r="BC318" s="120">
        <v>130820</v>
      </c>
      <c r="BD318" s="120">
        <v>137200</v>
      </c>
      <c r="BE318" s="120">
        <v>143580</v>
      </c>
      <c r="BF318" s="121">
        <v>149960</v>
      </c>
      <c r="BH318" s="119">
        <v>52050</v>
      </c>
      <c r="BI318" s="120">
        <v>68750</v>
      </c>
      <c r="BJ318" s="120">
        <v>72914</v>
      </c>
      <c r="BK318" s="120">
        <v>77078</v>
      </c>
      <c r="BL318" s="120">
        <v>81242</v>
      </c>
      <c r="BM318" s="120">
        <v>85406</v>
      </c>
      <c r="BN318" s="120">
        <v>89570</v>
      </c>
      <c r="BO318" s="120">
        <v>93734</v>
      </c>
      <c r="BP318" s="121">
        <v>97898</v>
      </c>
      <c r="BQ318" s="119">
        <v>83300</v>
      </c>
      <c r="BR318" s="120">
        <v>110000</v>
      </c>
      <c r="BS318" s="120">
        <v>116664</v>
      </c>
      <c r="BT318" s="120">
        <v>123328</v>
      </c>
      <c r="BU318" s="120">
        <v>129992</v>
      </c>
      <c r="BV318" s="120">
        <v>136656</v>
      </c>
      <c r="BW318" s="120">
        <v>143320</v>
      </c>
      <c r="BX318" s="120">
        <v>149984</v>
      </c>
      <c r="BY318" s="121">
        <v>156648</v>
      </c>
    </row>
    <row r="319" spans="1:77" x14ac:dyDescent="0.25">
      <c r="A319" s="85" t="s">
        <v>493</v>
      </c>
      <c r="C319">
        <v>47550</v>
      </c>
      <c r="D319">
        <v>62800</v>
      </c>
      <c r="E319">
        <v>66604</v>
      </c>
      <c r="F319">
        <v>70408</v>
      </c>
      <c r="G319">
        <v>74212</v>
      </c>
      <c r="H319">
        <v>78016</v>
      </c>
      <c r="I319">
        <v>81820</v>
      </c>
      <c r="J319">
        <v>85624</v>
      </c>
      <c r="K319">
        <v>89428</v>
      </c>
      <c r="L319">
        <v>76100</v>
      </c>
      <c r="M319">
        <v>100450</v>
      </c>
      <c r="N319">
        <v>106538</v>
      </c>
      <c r="O319">
        <v>112626</v>
      </c>
      <c r="P319">
        <v>118714</v>
      </c>
      <c r="Q319">
        <v>124802</v>
      </c>
      <c r="R319">
        <v>130890</v>
      </c>
      <c r="S319">
        <v>136978</v>
      </c>
      <c r="T319">
        <v>143066</v>
      </c>
      <c r="V319" s="119">
        <v>49950</v>
      </c>
      <c r="W319" s="120">
        <v>65950</v>
      </c>
      <c r="X319" s="120">
        <v>69946</v>
      </c>
      <c r="Y319" s="120">
        <v>73942</v>
      </c>
      <c r="Z319" s="120">
        <v>77938</v>
      </c>
      <c r="AA319" s="120">
        <v>81934</v>
      </c>
      <c r="AB319" s="120">
        <v>85930</v>
      </c>
      <c r="AC319" s="120">
        <v>89926</v>
      </c>
      <c r="AD319" s="121">
        <v>93922</v>
      </c>
      <c r="AE319" s="119">
        <v>79900</v>
      </c>
      <c r="AF319" s="120">
        <v>105500</v>
      </c>
      <c r="AG319" s="120">
        <v>111892</v>
      </c>
      <c r="AH319" s="120">
        <v>118284</v>
      </c>
      <c r="AI319" s="120">
        <v>124676</v>
      </c>
      <c r="AJ319" s="120">
        <v>131068</v>
      </c>
      <c r="AK319" s="120">
        <v>137460</v>
      </c>
      <c r="AL319" s="120">
        <v>143852</v>
      </c>
      <c r="AM319" s="121">
        <v>150244</v>
      </c>
      <c r="AO319" s="119">
        <v>50850</v>
      </c>
      <c r="AP319" s="120">
        <v>67150</v>
      </c>
      <c r="AQ319" s="120">
        <v>71218</v>
      </c>
      <c r="AR319" s="120">
        <v>75286</v>
      </c>
      <c r="AS319" s="120">
        <v>79354</v>
      </c>
      <c r="AT319" s="120">
        <v>83422</v>
      </c>
      <c r="AU319" s="120">
        <v>87490</v>
      </c>
      <c r="AV319" s="120">
        <v>91558</v>
      </c>
      <c r="AW319" s="121">
        <v>95626</v>
      </c>
      <c r="AX319" s="119">
        <v>81350</v>
      </c>
      <c r="AY319" s="120">
        <v>107400</v>
      </c>
      <c r="AZ319" s="120">
        <v>113908</v>
      </c>
      <c r="BA319" s="120">
        <v>120416</v>
      </c>
      <c r="BB319" s="120">
        <v>126924</v>
      </c>
      <c r="BC319" s="120">
        <v>133432</v>
      </c>
      <c r="BD319" s="120">
        <v>139940</v>
      </c>
      <c r="BE319" s="120">
        <v>146448</v>
      </c>
      <c r="BF319" s="121">
        <v>152956</v>
      </c>
      <c r="BH319" s="119">
        <v>51650</v>
      </c>
      <c r="BI319" s="120">
        <v>68200</v>
      </c>
      <c r="BJ319" s="120">
        <v>72332</v>
      </c>
      <c r="BK319" s="120">
        <v>76464</v>
      </c>
      <c r="BL319" s="120">
        <v>80596</v>
      </c>
      <c r="BM319" s="120">
        <v>84728</v>
      </c>
      <c r="BN319" s="120">
        <v>88860</v>
      </c>
      <c r="BO319" s="120">
        <v>92992</v>
      </c>
      <c r="BP319" s="121">
        <v>97124</v>
      </c>
      <c r="BQ319" s="119">
        <v>82650</v>
      </c>
      <c r="BR319" s="120">
        <v>109100</v>
      </c>
      <c r="BS319" s="120">
        <v>115712</v>
      </c>
      <c r="BT319" s="120">
        <v>122324</v>
      </c>
      <c r="BU319" s="120">
        <v>128936</v>
      </c>
      <c r="BV319" s="120">
        <v>135548</v>
      </c>
      <c r="BW319" s="120">
        <v>142160</v>
      </c>
      <c r="BX319" s="120">
        <v>148772</v>
      </c>
      <c r="BY319" s="121">
        <v>155384</v>
      </c>
    </row>
    <row r="320" spans="1:77" x14ac:dyDescent="0.25">
      <c r="A320" s="85" t="s">
        <v>494</v>
      </c>
      <c r="C320">
        <v>42650</v>
      </c>
      <c r="D320">
        <v>56300</v>
      </c>
      <c r="E320">
        <v>59712</v>
      </c>
      <c r="F320">
        <v>63124</v>
      </c>
      <c r="G320">
        <v>66536</v>
      </c>
      <c r="H320">
        <v>69948</v>
      </c>
      <c r="I320">
        <v>73360</v>
      </c>
      <c r="J320">
        <v>76772</v>
      </c>
      <c r="K320">
        <v>80184</v>
      </c>
      <c r="L320">
        <v>68250</v>
      </c>
      <c r="M320">
        <v>90100</v>
      </c>
      <c r="N320">
        <v>95560</v>
      </c>
      <c r="O320">
        <v>101020</v>
      </c>
      <c r="P320">
        <v>106480</v>
      </c>
      <c r="Q320">
        <v>111940</v>
      </c>
      <c r="R320">
        <v>117400</v>
      </c>
      <c r="S320">
        <v>122860</v>
      </c>
      <c r="T320">
        <v>128320</v>
      </c>
      <c r="V320" s="119">
        <v>43550</v>
      </c>
      <c r="W320" s="120">
        <v>57500</v>
      </c>
      <c r="X320" s="120">
        <v>60984</v>
      </c>
      <c r="Y320" s="120">
        <v>64468</v>
      </c>
      <c r="Z320" s="120">
        <v>67952</v>
      </c>
      <c r="AA320" s="120">
        <v>71436</v>
      </c>
      <c r="AB320" s="120">
        <v>74920</v>
      </c>
      <c r="AC320" s="120">
        <v>78404</v>
      </c>
      <c r="AD320" s="121">
        <v>81888</v>
      </c>
      <c r="AE320" s="119">
        <v>69700</v>
      </c>
      <c r="AF320" s="120">
        <v>92050</v>
      </c>
      <c r="AG320" s="120">
        <v>97626</v>
      </c>
      <c r="AH320" s="120">
        <v>103202</v>
      </c>
      <c r="AI320" s="120">
        <v>108778</v>
      </c>
      <c r="AJ320" s="120">
        <v>114354</v>
      </c>
      <c r="AK320" s="120">
        <v>119930</v>
      </c>
      <c r="AL320" s="120">
        <v>125506</v>
      </c>
      <c r="AM320" s="121">
        <v>131082</v>
      </c>
      <c r="AO320" s="119">
        <v>46000</v>
      </c>
      <c r="AP320" s="120">
        <v>60750</v>
      </c>
      <c r="AQ320" s="120">
        <v>64430</v>
      </c>
      <c r="AR320" s="120">
        <v>68110</v>
      </c>
      <c r="AS320" s="120">
        <v>71790</v>
      </c>
      <c r="AT320" s="120">
        <v>75470</v>
      </c>
      <c r="AU320" s="120">
        <v>79150</v>
      </c>
      <c r="AV320" s="120">
        <v>82830</v>
      </c>
      <c r="AW320" s="121">
        <v>86510</v>
      </c>
      <c r="AX320" s="119">
        <v>73600</v>
      </c>
      <c r="AY320" s="120">
        <v>97200</v>
      </c>
      <c r="AZ320" s="120">
        <v>103088</v>
      </c>
      <c r="BA320" s="120">
        <v>108976</v>
      </c>
      <c r="BB320" s="120">
        <v>114864</v>
      </c>
      <c r="BC320" s="120">
        <v>120752</v>
      </c>
      <c r="BD320" s="120">
        <v>126640</v>
      </c>
      <c r="BE320" s="120">
        <v>132528</v>
      </c>
      <c r="BF320" s="121">
        <v>138416</v>
      </c>
      <c r="BH320" s="119">
        <v>47050</v>
      </c>
      <c r="BI320" s="120">
        <v>62150</v>
      </c>
      <c r="BJ320" s="120">
        <v>65914</v>
      </c>
      <c r="BK320" s="120">
        <v>69678</v>
      </c>
      <c r="BL320" s="120">
        <v>73442</v>
      </c>
      <c r="BM320" s="120">
        <v>77206</v>
      </c>
      <c r="BN320" s="120">
        <v>80970</v>
      </c>
      <c r="BO320" s="120">
        <v>84734</v>
      </c>
      <c r="BP320" s="121">
        <v>88498</v>
      </c>
      <c r="BQ320" s="119">
        <v>75300</v>
      </c>
      <c r="BR320" s="120">
        <v>99400</v>
      </c>
      <c r="BS320" s="120">
        <v>105424</v>
      </c>
      <c r="BT320" s="120">
        <v>111448</v>
      </c>
      <c r="BU320" s="120">
        <v>117472</v>
      </c>
      <c r="BV320" s="120">
        <v>123496</v>
      </c>
      <c r="BW320" s="120">
        <v>129520</v>
      </c>
      <c r="BX320" s="120">
        <v>135544</v>
      </c>
      <c r="BY320" s="121">
        <v>141568</v>
      </c>
    </row>
    <row r="321" spans="1:77" x14ac:dyDescent="0.25">
      <c r="A321" s="85" t="s">
        <v>495</v>
      </c>
      <c r="C321">
        <v>52150</v>
      </c>
      <c r="D321">
        <v>68850</v>
      </c>
      <c r="E321">
        <v>73022</v>
      </c>
      <c r="F321">
        <v>77194</v>
      </c>
      <c r="G321">
        <v>81366</v>
      </c>
      <c r="H321">
        <v>85538</v>
      </c>
      <c r="I321">
        <v>89710</v>
      </c>
      <c r="J321">
        <v>93882</v>
      </c>
      <c r="K321">
        <v>98054</v>
      </c>
      <c r="L321">
        <v>83450</v>
      </c>
      <c r="M321">
        <v>110150</v>
      </c>
      <c r="N321">
        <v>116826</v>
      </c>
      <c r="O321">
        <v>123502</v>
      </c>
      <c r="P321">
        <v>130178</v>
      </c>
      <c r="Q321">
        <v>136854</v>
      </c>
      <c r="R321">
        <v>143530</v>
      </c>
      <c r="S321">
        <v>150206</v>
      </c>
      <c r="T321">
        <v>156882</v>
      </c>
      <c r="V321" s="119">
        <v>56500</v>
      </c>
      <c r="W321" s="120">
        <v>74600</v>
      </c>
      <c r="X321" s="120">
        <v>79120</v>
      </c>
      <c r="Y321" s="120">
        <v>83640</v>
      </c>
      <c r="Z321" s="120">
        <v>88160</v>
      </c>
      <c r="AA321" s="120">
        <v>92680</v>
      </c>
      <c r="AB321" s="120">
        <v>97200</v>
      </c>
      <c r="AC321" s="120">
        <v>101720</v>
      </c>
      <c r="AD321" s="121">
        <v>106240</v>
      </c>
      <c r="AE321" s="119">
        <v>90400</v>
      </c>
      <c r="AF321" s="120">
        <v>119350</v>
      </c>
      <c r="AG321" s="120">
        <v>126582</v>
      </c>
      <c r="AH321" s="120">
        <v>133814</v>
      </c>
      <c r="AI321" s="120">
        <v>141046</v>
      </c>
      <c r="AJ321" s="120">
        <v>148278</v>
      </c>
      <c r="AK321" s="120">
        <v>155510</v>
      </c>
      <c r="AL321" s="120">
        <v>162742</v>
      </c>
      <c r="AM321" s="121">
        <v>169974</v>
      </c>
      <c r="AO321" s="119">
        <v>57250</v>
      </c>
      <c r="AP321" s="120">
        <v>75600</v>
      </c>
      <c r="AQ321" s="120">
        <v>80180</v>
      </c>
      <c r="AR321" s="120">
        <v>84760</v>
      </c>
      <c r="AS321" s="120">
        <v>89340</v>
      </c>
      <c r="AT321" s="120">
        <v>93920</v>
      </c>
      <c r="AU321" s="120">
        <v>98500</v>
      </c>
      <c r="AV321" s="120">
        <v>103080</v>
      </c>
      <c r="AW321" s="121">
        <v>107660</v>
      </c>
      <c r="AX321" s="119">
        <v>91600</v>
      </c>
      <c r="AY321" s="120">
        <v>120950</v>
      </c>
      <c r="AZ321" s="120">
        <v>128278</v>
      </c>
      <c r="BA321" s="120">
        <v>135606</v>
      </c>
      <c r="BB321" s="120">
        <v>142934</v>
      </c>
      <c r="BC321" s="120">
        <v>150262</v>
      </c>
      <c r="BD321" s="120">
        <v>157590</v>
      </c>
      <c r="BE321" s="120">
        <v>164918</v>
      </c>
      <c r="BF321" s="121">
        <v>172246</v>
      </c>
      <c r="BH321" s="119">
        <v>58200</v>
      </c>
      <c r="BI321" s="120">
        <v>76850</v>
      </c>
      <c r="BJ321" s="120">
        <v>81506</v>
      </c>
      <c r="BK321" s="120">
        <v>86162</v>
      </c>
      <c r="BL321" s="120">
        <v>90818</v>
      </c>
      <c r="BM321" s="120">
        <v>95474</v>
      </c>
      <c r="BN321" s="120">
        <v>100130</v>
      </c>
      <c r="BO321" s="120">
        <v>104786</v>
      </c>
      <c r="BP321" s="121">
        <v>109442</v>
      </c>
      <c r="BQ321" s="119">
        <v>93100</v>
      </c>
      <c r="BR321" s="120">
        <v>122900</v>
      </c>
      <c r="BS321" s="120">
        <v>130348</v>
      </c>
      <c r="BT321" s="120">
        <v>137796</v>
      </c>
      <c r="BU321" s="120">
        <v>145244</v>
      </c>
      <c r="BV321" s="120">
        <v>152692</v>
      </c>
      <c r="BW321" s="120">
        <v>160140</v>
      </c>
      <c r="BX321" s="120">
        <v>167588</v>
      </c>
      <c r="BY321" s="121">
        <v>175036</v>
      </c>
    </row>
    <row r="322" spans="1:77" x14ac:dyDescent="0.25">
      <c r="A322" s="85" t="s">
        <v>496</v>
      </c>
      <c r="C322">
        <v>50350</v>
      </c>
      <c r="D322">
        <v>66500</v>
      </c>
      <c r="E322">
        <v>70528</v>
      </c>
      <c r="F322">
        <v>74556</v>
      </c>
      <c r="G322">
        <v>78584</v>
      </c>
      <c r="H322">
        <v>82612</v>
      </c>
      <c r="I322">
        <v>86640</v>
      </c>
      <c r="J322">
        <v>90668</v>
      </c>
      <c r="K322">
        <v>94696</v>
      </c>
      <c r="L322">
        <v>80550</v>
      </c>
      <c r="M322">
        <v>106350</v>
      </c>
      <c r="N322">
        <v>112794</v>
      </c>
      <c r="O322">
        <v>119238</v>
      </c>
      <c r="P322">
        <v>125682</v>
      </c>
      <c r="Q322">
        <v>132126</v>
      </c>
      <c r="R322">
        <v>138570</v>
      </c>
      <c r="S322">
        <v>145014</v>
      </c>
      <c r="T322">
        <v>151458</v>
      </c>
      <c r="V322" s="119">
        <v>54750</v>
      </c>
      <c r="W322" s="120">
        <v>72300</v>
      </c>
      <c r="X322" s="120">
        <v>76680</v>
      </c>
      <c r="Y322" s="120">
        <v>81060</v>
      </c>
      <c r="Z322" s="120">
        <v>85440</v>
      </c>
      <c r="AA322" s="120">
        <v>89820</v>
      </c>
      <c r="AB322" s="120">
        <v>94200</v>
      </c>
      <c r="AC322" s="120">
        <v>98580</v>
      </c>
      <c r="AD322" s="121">
        <v>102960</v>
      </c>
      <c r="AE322" s="119">
        <v>87600</v>
      </c>
      <c r="AF322" s="120">
        <v>115650</v>
      </c>
      <c r="AG322" s="120">
        <v>122658</v>
      </c>
      <c r="AH322" s="120">
        <v>129666</v>
      </c>
      <c r="AI322" s="120">
        <v>136674</v>
      </c>
      <c r="AJ322" s="120">
        <v>143682</v>
      </c>
      <c r="AK322" s="120">
        <v>150690</v>
      </c>
      <c r="AL322" s="120">
        <v>157698</v>
      </c>
      <c r="AM322" s="121">
        <v>164706</v>
      </c>
      <c r="AO322" s="119">
        <v>56850</v>
      </c>
      <c r="AP322" s="120">
        <v>75050</v>
      </c>
      <c r="AQ322" s="120">
        <v>79598</v>
      </c>
      <c r="AR322" s="120">
        <v>84146</v>
      </c>
      <c r="AS322" s="120">
        <v>88694</v>
      </c>
      <c r="AT322" s="120">
        <v>93242</v>
      </c>
      <c r="AU322" s="120">
        <v>97790</v>
      </c>
      <c r="AV322" s="120">
        <v>102338</v>
      </c>
      <c r="AW322" s="121">
        <v>106886</v>
      </c>
      <c r="AX322" s="119">
        <v>90950</v>
      </c>
      <c r="AY322" s="120">
        <v>120100</v>
      </c>
      <c r="AZ322" s="120">
        <v>127376</v>
      </c>
      <c r="BA322" s="120">
        <v>134652</v>
      </c>
      <c r="BB322" s="120">
        <v>141928</v>
      </c>
      <c r="BC322" s="120">
        <v>149204</v>
      </c>
      <c r="BD322" s="120">
        <v>156480</v>
      </c>
      <c r="BE322" s="120">
        <v>163756</v>
      </c>
      <c r="BF322" s="121">
        <v>171032</v>
      </c>
      <c r="BH322" s="119">
        <v>57000</v>
      </c>
      <c r="BI322" s="120">
        <v>75250</v>
      </c>
      <c r="BJ322" s="120">
        <v>79810</v>
      </c>
      <c r="BK322" s="120">
        <v>84370</v>
      </c>
      <c r="BL322" s="120">
        <v>88930</v>
      </c>
      <c r="BM322" s="120">
        <v>93490</v>
      </c>
      <c r="BN322" s="120">
        <v>98050</v>
      </c>
      <c r="BO322" s="120">
        <v>102610</v>
      </c>
      <c r="BP322" s="121">
        <v>107170</v>
      </c>
      <c r="BQ322" s="119">
        <v>91200</v>
      </c>
      <c r="BR322" s="120">
        <v>120400</v>
      </c>
      <c r="BS322" s="120">
        <v>127696</v>
      </c>
      <c r="BT322" s="120">
        <v>134992</v>
      </c>
      <c r="BU322" s="120">
        <v>142288</v>
      </c>
      <c r="BV322" s="120">
        <v>149584</v>
      </c>
      <c r="BW322" s="120">
        <v>156880</v>
      </c>
      <c r="BX322" s="120">
        <v>164176</v>
      </c>
      <c r="BY322" s="121">
        <v>171472</v>
      </c>
    </row>
    <row r="323" spans="1:77" x14ac:dyDescent="0.25">
      <c r="A323" s="85" t="s">
        <v>497</v>
      </c>
      <c r="C323">
        <v>43850</v>
      </c>
      <c r="D323">
        <v>57900</v>
      </c>
      <c r="E323">
        <v>61408</v>
      </c>
      <c r="F323">
        <v>64916</v>
      </c>
      <c r="G323">
        <v>68424</v>
      </c>
      <c r="H323">
        <v>71932</v>
      </c>
      <c r="I323">
        <v>75440</v>
      </c>
      <c r="J323">
        <v>78948</v>
      </c>
      <c r="K323">
        <v>82456</v>
      </c>
      <c r="L323">
        <v>70150</v>
      </c>
      <c r="M323">
        <v>92600</v>
      </c>
      <c r="N323">
        <v>98212</v>
      </c>
      <c r="O323">
        <v>103824</v>
      </c>
      <c r="P323">
        <v>109436</v>
      </c>
      <c r="Q323">
        <v>115048</v>
      </c>
      <c r="R323">
        <v>120660</v>
      </c>
      <c r="S323">
        <v>126272</v>
      </c>
      <c r="T323">
        <v>131884</v>
      </c>
      <c r="V323" s="119">
        <v>47850</v>
      </c>
      <c r="W323" s="120">
        <v>63200</v>
      </c>
      <c r="X323" s="120">
        <v>67028</v>
      </c>
      <c r="Y323" s="120">
        <v>70856</v>
      </c>
      <c r="Z323" s="120">
        <v>74684</v>
      </c>
      <c r="AA323" s="120">
        <v>78512</v>
      </c>
      <c r="AB323" s="120">
        <v>82340</v>
      </c>
      <c r="AC323" s="120">
        <v>86168</v>
      </c>
      <c r="AD323" s="121">
        <v>89996</v>
      </c>
      <c r="AE323" s="119">
        <v>76550</v>
      </c>
      <c r="AF323" s="120">
        <v>101050</v>
      </c>
      <c r="AG323" s="120">
        <v>107174</v>
      </c>
      <c r="AH323" s="120">
        <v>113298</v>
      </c>
      <c r="AI323" s="120">
        <v>119422</v>
      </c>
      <c r="AJ323" s="120">
        <v>125546</v>
      </c>
      <c r="AK323" s="120">
        <v>131670</v>
      </c>
      <c r="AL323" s="120">
        <v>137794</v>
      </c>
      <c r="AM323" s="121">
        <v>143918</v>
      </c>
      <c r="AO323" s="119">
        <v>49450</v>
      </c>
      <c r="AP323" s="120">
        <v>65300</v>
      </c>
      <c r="AQ323" s="120">
        <v>69256</v>
      </c>
      <c r="AR323" s="120">
        <v>73212</v>
      </c>
      <c r="AS323" s="120">
        <v>77168</v>
      </c>
      <c r="AT323" s="120">
        <v>81124</v>
      </c>
      <c r="AU323" s="120">
        <v>85080</v>
      </c>
      <c r="AV323" s="120">
        <v>89036</v>
      </c>
      <c r="AW323" s="121">
        <v>92992</v>
      </c>
      <c r="AX323" s="119">
        <v>79100</v>
      </c>
      <c r="AY323" s="120">
        <v>104450</v>
      </c>
      <c r="AZ323" s="120">
        <v>110778</v>
      </c>
      <c r="BA323" s="120">
        <v>117106</v>
      </c>
      <c r="BB323" s="120">
        <v>123434</v>
      </c>
      <c r="BC323" s="120">
        <v>129762</v>
      </c>
      <c r="BD323" s="120">
        <v>136090</v>
      </c>
      <c r="BE323" s="120">
        <v>142418</v>
      </c>
      <c r="BF323" s="121">
        <v>148746</v>
      </c>
      <c r="BH323" s="119">
        <v>49450</v>
      </c>
      <c r="BI323" s="120">
        <v>65300</v>
      </c>
      <c r="BJ323" s="120">
        <v>69256</v>
      </c>
      <c r="BK323" s="120">
        <v>73212</v>
      </c>
      <c r="BL323" s="120">
        <v>77168</v>
      </c>
      <c r="BM323" s="120">
        <v>81124</v>
      </c>
      <c r="BN323" s="120">
        <v>85080</v>
      </c>
      <c r="BO323" s="120">
        <v>89036</v>
      </c>
      <c r="BP323" s="121">
        <v>92992</v>
      </c>
      <c r="BQ323" s="119">
        <v>79100</v>
      </c>
      <c r="BR323" s="120">
        <v>104450</v>
      </c>
      <c r="BS323" s="120">
        <v>110778</v>
      </c>
      <c r="BT323" s="120">
        <v>117106</v>
      </c>
      <c r="BU323" s="120">
        <v>123434</v>
      </c>
      <c r="BV323" s="120">
        <v>129762</v>
      </c>
      <c r="BW323" s="120">
        <v>136090</v>
      </c>
      <c r="BX323" s="120">
        <v>142418</v>
      </c>
      <c r="BY323" s="121">
        <v>148746</v>
      </c>
    </row>
    <row r="324" spans="1:77" x14ac:dyDescent="0.25">
      <c r="A324" s="85" t="s">
        <v>498</v>
      </c>
      <c r="C324">
        <v>41750</v>
      </c>
      <c r="D324">
        <v>55150</v>
      </c>
      <c r="E324">
        <v>58490</v>
      </c>
      <c r="F324">
        <v>61830</v>
      </c>
      <c r="G324">
        <v>65170</v>
      </c>
      <c r="H324">
        <v>68510</v>
      </c>
      <c r="I324">
        <v>71850</v>
      </c>
      <c r="J324">
        <v>75190</v>
      </c>
      <c r="K324">
        <v>78530</v>
      </c>
      <c r="L324">
        <v>66800</v>
      </c>
      <c r="M324">
        <v>88200</v>
      </c>
      <c r="N324">
        <v>93544</v>
      </c>
      <c r="O324">
        <v>98888</v>
      </c>
      <c r="P324">
        <v>104232</v>
      </c>
      <c r="Q324">
        <v>109576</v>
      </c>
      <c r="R324">
        <v>114920</v>
      </c>
      <c r="S324">
        <v>120264</v>
      </c>
      <c r="T324">
        <v>125608</v>
      </c>
      <c r="V324" s="119">
        <v>44900</v>
      </c>
      <c r="W324" s="120">
        <v>59300</v>
      </c>
      <c r="X324" s="120">
        <v>62892</v>
      </c>
      <c r="Y324" s="120">
        <v>66484</v>
      </c>
      <c r="Z324" s="120">
        <v>70076</v>
      </c>
      <c r="AA324" s="120">
        <v>73668</v>
      </c>
      <c r="AB324" s="120">
        <v>77260</v>
      </c>
      <c r="AC324" s="120">
        <v>80852</v>
      </c>
      <c r="AD324" s="121">
        <v>84444</v>
      </c>
      <c r="AE324" s="119">
        <v>71850</v>
      </c>
      <c r="AF324" s="120">
        <v>94850</v>
      </c>
      <c r="AG324" s="120">
        <v>100598</v>
      </c>
      <c r="AH324" s="120">
        <v>106346</v>
      </c>
      <c r="AI324" s="120">
        <v>112094</v>
      </c>
      <c r="AJ324" s="120">
        <v>117842</v>
      </c>
      <c r="AK324" s="120">
        <v>123590</v>
      </c>
      <c r="AL324" s="120">
        <v>129338</v>
      </c>
      <c r="AM324" s="121">
        <v>135086</v>
      </c>
      <c r="AO324" s="119">
        <v>47350</v>
      </c>
      <c r="AP324" s="120">
        <v>62550</v>
      </c>
      <c r="AQ324" s="120">
        <v>66338</v>
      </c>
      <c r="AR324" s="120">
        <v>70126</v>
      </c>
      <c r="AS324" s="120">
        <v>73914</v>
      </c>
      <c r="AT324" s="120">
        <v>77702</v>
      </c>
      <c r="AU324" s="120">
        <v>81490</v>
      </c>
      <c r="AV324" s="120">
        <v>85278</v>
      </c>
      <c r="AW324" s="121">
        <v>89066</v>
      </c>
      <c r="AX324" s="119">
        <v>75750</v>
      </c>
      <c r="AY324" s="120">
        <v>100000</v>
      </c>
      <c r="AZ324" s="120">
        <v>106060</v>
      </c>
      <c r="BA324" s="120">
        <v>112120</v>
      </c>
      <c r="BB324" s="120">
        <v>118180</v>
      </c>
      <c r="BC324" s="120">
        <v>124240</v>
      </c>
      <c r="BD324" s="120">
        <v>130300</v>
      </c>
      <c r="BE324" s="120">
        <v>136360</v>
      </c>
      <c r="BF324" s="121">
        <v>142420</v>
      </c>
      <c r="BH324" s="119">
        <v>47750</v>
      </c>
      <c r="BI324" s="120">
        <v>63050</v>
      </c>
      <c r="BJ324" s="120">
        <v>66870</v>
      </c>
      <c r="BK324" s="120">
        <v>70690</v>
      </c>
      <c r="BL324" s="120">
        <v>74510</v>
      </c>
      <c r="BM324" s="120">
        <v>78330</v>
      </c>
      <c r="BN324" s="120">
        <v>82150</v>
      </c>
      <c r="BO324" s="120">
        <v>85970</v>
      </c>
      <c r="BP324" s="121">
        <v>89790</v>
      </c>
      <c r="BQ324" s="119">
        <v>76400</v>
      </c>
      <c r="BR324" s="120">
        <v>100850</v>
      </c>
      <c r="BS324" s="120">
        <v>106962</v>
      </c>
      <c r="BT324" s="120">
        <v>113074</v>
      </c>
      <c r="BU324" s="120">
        <v>119186</v>
      </c>
      <c r="BV324" s="120">
        <v>125298</v>
      </c>
      <c r="BW324" s="120">
        <v>131410</v>
      </c>
      <c r="BX324" s="120">
        <v>137522</v>
      </c>
      <c r="BY324" s="121">
        <v>143634</v>
      </c>
    </row>
    <row r="325" spans="1:77" x14ac:dyDescent="0.25">
      <c r="A325" s="85" t="s">
        <v>499</v>
      </c>
      <c r="C325">
        <v>41750</v>
      </c>
      <c r="D325">
        <v>55150</v>
      </c>
      <c r="E325">
        <v>58490</v>
      </c>
      <c r="F325">
        <v>61830</v>
      </c>
      <c r="G325">
        <v>65170</v>
      </c>
      <c r="H325">
        <v>68510</v>
      </c>
      <c r="I325">
        <v>71850</v>
      </c>
      <c r="J325">
        <v>75190</v>
      </c>
      <c r="K325">
        <v>78530</v>
      </c>
      <c r="L325">
        <v>66800</v>
      </c>
      <c r="M325">
        <v>88200</v>
      </c>
      <c r="N325">
        <v>93544</v>
      </c>
      <c r="O325">
        <v>98888</v>
      </c>
      <c r="P325">
        <v>104232</v>
      </c>
      <c r="Q325">
        <v>109576</v>
      </c>
      <c r="R325">
        <v>114920</v>
      </c>
      <c r="S325">
        <v>120264</v>
      </c>
      <c r="T325">
        <v>125608</v>
      </c>
      <c r="V325" s="119">
        <v>45900</v>
      </c>
      <c r="W325" s="120">
        <v>60600</v>
      </c>
      <c r="X325" s="120">
        <v>64272</v>
      </c>
      <c r="Y325" s="120">
        <v>67944</v>
      </c>
      <c r="Z325" s="120">
        <v>71616</v>
      </c>
      <c r="AA325" s="120">
        <v>75288</v>
      </c>
      <c r="AB325" s="120">
        <v>78960</v>
      </c>
      <c r="AC325" s="120">
        <v>82632</v>
      </c>
      <c r="AD325" s="121">
        <v>86304</v>
      </c>
      <c r="AE325" s="119">
        <v>73450</v>
      </c>
      <c r="AF325" s="120">
        <v>97000</v>
      </c>
      <c r="AG325" s="120">
        <v>102876</v>
      </c>
      <c r="AH325" s="120">
        <v>108752</v>
      </c>
      <c r="AI325" s="120">
        <v>114628</v>
      </c>
      <c r="AJ325" s="120">
        <v>120504</v>
      </c>
      <c r="AK325" s="120">
        <v>126380</v>
      </c>
      <c r="AL325" s="120">
        <v>132256</v>
      </c>
      <c r="AM325" s="121">
        <v>138132</v>
      </c>
      <c r="AO325" s="119">
        <v>47150</v>
      </c>
      <c r="AP325" s="120">
        <v>62250</v>
      </c>
      <c r="AQ325" s="120">
        <v>66022</v>
      </c>
      <c r="AR325" s="120">
        <v>69794</v>
      </c>
      <c r="AS325" s="120">
        <v>73566</v>
      </c>
      <c r="AT325" s="120">
        <v>77338</v>
      </c>
      <c r="AU325" s="120">
        <v>81110</v>
      </c>
      <c r="AV325" s="120">
        <v>84882</v>
      </c>
      <c r="AW325" s="121">
        <v>88654</v>
      </c>
      <c r="AX325" s="119">
        <v>75450</v>
      </c>
      <c r="AY325" s="120">
        <v>99600</v>
      </c>
      <c r="AZ325" s="120">
        <v>105636</v>
      </c>
      <c r="BA325" s="120">
        <v>111672</v>
      </c>
      <c r="BB325" s="120">
        <v>117708</v>
      </c>
      <c r="BC325" s="120">
        <v>123744</v>
      </c>
      <c r="BD325" s="120">
        <v>129780</v>
      </c>
      <c r="BE325" s="120">
        <v>135816</v>
      </c>
      <c r="BF325" s="121">
        <v>141852</v>
      </c>
      <c r="BH325" s="119">
        <v>48850</v>
      </c>
      <c r="BI325" s="120">
        <v>64500</v>
      </c>
      <c r="BJ325" s="120">
        <v>68408</v>
      </c>
      <c r="BK325" s="120">
        <v>72316</v>
      </c>
      <c r="BL325" s="120">
        <v>76224</v>
      </c>
      <c r="BM325" s="120">
        <v>80132</v>
      </c>
      <c r="BN325" s="120">
        <v>84040</v>
      </c>
      <c r="BO325" s="120">
        <v>87948</v>
      </c>
      <c r="BP325" s="121">
        <v>91856</v>
      </c>
      <c r="BQ325" s="119">
        <v>78150</v>
      </c>
      <c r="BR325" s="120">
        <v>103200</v>
      </c>
      <c r="BS325" s="120">
        <v>109452</v>
      </c>
      <c r="BT325" s="120">
        <v>115704</v>
      </c>
      <c r="BU325" s="120">
        <v>121956</v>
      </c>
      <c r="BV325" s="120">
        <v>128208</v>
      </c>
      <c r="BW325" s="120">
        <v>134460</v>
      </c>
      <c r="BX325" s="120">
        <v>140712</v>
      </c>
      <c r="BY325" s="121">
        <v>146964</v>
      </c>
    </row>
    <row r="326" spans="1:77" x14ac:dyDescent="0.25">
      <c r="A326" s="85" t="s">
        <v>500</v>
      </c>
      <c r="C326">
        <v>44200</v>
      </c>
      <c r="D326">
        <v>58350</v>
      </c>
      <c r="E326">
        <v>61886</v>
      </c>
      <c r="F326">
        <v>65422</v>
      </c>
      <c r="G326">
        <v>68958</v>
      </c>
      <c r="H326">
        <v>72494</v>
      </c>
      <c r="I326">
        <v>76030</v>
      </c>
      <c r="J326">
        <v>79566</v>
      </c>
      <c r="K326">
        <v>83102</v>
      </c>
      <c r="L326">
        <v>70700</v>
      </c>
      <c r="M326">
        <v>93300</v>
      </c>
      <c r="N326">
        <v>98956</v>
      </c>
      <c r="O326">
        <v>104612</v>
      </c>
      <c r="P326">
        <v>110268</v>
      </c>
      <c r="Q326">
        <v>115924</v>
      </c>
      <c r="R326">
        <v>121580</v>
      </c>
      <c r="S326">
        <v>127236</v>
      </c>
      <c r="T326">
        <v>132892</v>
      </c>
      <c r="V326" s="119">
        <v>44750</v>
      </c>
      <c r="W326" s="120">
        <v>59100</v>
      </c>
      <c r="X326" s="120">
        <v>62680</v>
      </c>
      <c r="Y326" s="120">
        <v>66260</v>
      </c>
      <c r="Z326" s="120">
        <v>69840</v>
      </c>
      <c r="AA326" s="120">
        <v>73420</v>
      </c>
      <c r="AB326" s="120">
        <v>77000</v>
      </c>
      <c r="AC326" s="120">
        <v>80580</v>
      </c>
      <c r="AD326" s="121">
        <v>84160</v>
      </c>
      <c r="AE326" s="119">
        <v>71600</v>
      </c>
      <c r="AF326" s="120">
        <v>94550</v>
      </c>
      <c r="AG326" s="120">
        <v>100278</v>
      </c>
      <c r="AH326" s="120">
        <v>106006</v>
      </c>
      <c r="AI326" s="120">
        <v>111734</v>
      </c>
      <c r="AJ326" s="120">
        <v>117462</v>
      </c>
      <c r="AK326" s="120">
        <v>123190</v>
      </c>
      <c r="AL326" s="120">
        <v>128918</v>
      </c>
      <c r="AM326" s="121">
        <v>134646</v>
      </c>
      <c r="AO326" s="119">
        <v>48850</v>
      </c>
      <c r="AP326" s="120">
        <v>64500</v>
      </c>
      <c r="AQ326" s="120">
        <v>68408</v>
      </c>
      <c r="AR326" s="120">
        <v>72316</v>
      </c>
      <c r="AS326" s="120">
        <v>76224</v>
      </c>
      <c r="AT326" s="120">
        <v>80132</v>
      </c>
      <c r="AU326" s="120">
        <v>84040</v>
      </c>
      <c r="AV326" s="120">
        <v>87948</v>
      </c>
      <c r="AW326" s="121">
        <v>91856</v>
      </c>
      <c r="AX326" s="119">
        <v>78150</v>
      </c>
      <c r="AY326" s="120">
        <v>103200</v>
      </c>
      <c r="AZ326" s="120">
        <v>109452</v>
      </c>
      <c r="BA326" s="120">
        <v>115704</v>
      </c>
      <c r="BB326" s="120">
        <v>121956</v>
      </c>
      <c r="BC326" s="120">
        <v>128208</v>
      </c>
      <c r="BD326" s="120">
        <v>134460</v>
      </c>
      <c r="BE326" s="120">
        <v>140712</v>
      </c>
      <c r="BF326" s="121">
        <v>146964</v>
      </c>
      <c r="BH326" s="119">
        <v>48850</v>
      </c>
      <c r="BI326" s="120">
        <v>64500</v>
      </c>
      <c r="BJ326" s="120">
        <v>68408</v>
      </c>
      <c r="BK326" s="120">
        <v>72316</v>
      </c>
      <c r="BL326" s="120">
        <v>76224</v>
      </c>
      <c r="BM326" s="120">
        <v>80132</v>
      </c>
      <c r="BN326" s="120">
        <v>84040</v>
      </c>
      <c r="BO326" s="120">
        <v>87948</v>
      </c>
      <c r="BP326" s="121">
        <v>91856</v>
      </c>
      <c r="BQ326" s="119">
        <v>78150</v>
      </c>
      <c r="BR326" s="120">
        <v>103200</v>
      </c>
      <c r="BS326" s="120">
        <v>109452</v>
      </c>
      <c r="BT326" s="120">
        <v>115704</v>
      </c>
      <c r="BU326" s="120">
        <v>121956</v>
      </c>
      <c r="BV326" s="120">
        <v>128208</v>
      </c>
      <c r="BW326" s="120">
        <v>134460</v>
      </c>
      <c r="BX326" s="120">
        <v>140712</v>
      </c>
      <c r="BY326" s="121">
        <v>146964</v>
      </c>
    </row>
    <row r="327" spans="1:77" x14ac:dyDescent="0.25">
      <c r="A327" s="85" t="s">
        <v>501</v>
      </c>
      <c r="C327">
        <v>44650</v>
      </c>
      <c r="D327">
        <v>58950</v>
      </c>
      <c r="E327">
        <v>62522</v>
      </c>
      <c r="F327">
        <v>66094</v>
      </c>
      <c r="G327">
        <v>69666</v>
      </c>
      <c r="H327">
        <v>73238</v>
      </c>
      <c r="I327">
        <v>76810</v>
      </c>
      <c r="J327">
        <v>80382</v>
      </c>
      <c r="K327">
        <v>83954</v>
      </c>
      <c r="L327">
        <v>71450</v>
      </c>
      <c r="M327">
        <v>94300</v>
      </c>
      <c r="N327">
        <v>100016</v>
      </c>
      <c r="O327">
        <v>105732</v>
      </c>
      <c r="P327">
        <v>111448</v>
      </c>
      <c r="Q327">
        <v>117164</v>
      </c>
      <c r="R327">
        <v>122880</v>
      </c>
      <c r="S327">
        <v>128596</v>
      </c>
      <c r="T327">
        <v>134312</v>
      </c>
      <c r="V327" s="119">
        <v>47800</v>
      </c>
      <c r="W327" s="120">
        <v>63100</v>
      </c>
      <c r="X327" s="120">
        <v>66924</v>
      </c>
      <c r="Y327" s="120">
        <v>70748</v>
      </c>
      <c r="Z327" s="120">
        <v>74572</v>
      </c>
      <c r="AA327" s="120">
        <v>78396</v>
      </c>
      <c r="AB327" s="120">
        <v>82220</v>
      </c>
      <c r="AC327" s="120">
        <v>86044</v>
      </c>
      <c r="AD327" s="121">
        <v>89868</v>
      </c>
      <c r="AE327" s="119">
        <v>76500</v>
      </c>
      <c r="AF327" s="120">
        <v>101000</v>
      </c>
      <c r="AG327" s="120">
        <v>107120</v>
      </c>
      <c r="AH327" s="120">
        <v>113240</v>
      </c>
      <c r="AI327" s="120">
        <v>119360</v>
      </c>
      <c r="AJ327" s="120">
        <v>125480</v>
      </c>
      <c r="AK327" s="120">
        <v>131600</v>
      </c>
      <c r="AL327" s="120">
        <v>137720</v>
      </c>
      <c r="AM327" s="121">
        <v>143840</v>
      </c>
      <c r="AO327" s="119">
        <v>48850</v>
      </c>
      <c r="AP327" s="120">
        <v>64500</v>
      </c>
      <c r="AQ327" s="120">
        <v>68408</v>
      </c>
      <c r="AR327" s="120">
        <v>72316</v>
      </c>
      <c r="AS327" s="120">
        <v>76224</v>
      </c>
      <c r="AT327" s="120">
        <v>80132</v>
      </c>
      <c r="AU327" s="120">
        <v>84040</v>
      </c>
      <c r="AV327" s="120">
        <v>87948</v>
      </c>
      <c r="AW327" s="121">
        <v>91856</v>
      </c>
      <c r="AX327" s="119">
        <v>78150</v>
      </c>
      <c r="AY327" s="120">
        <v>103200</v>
      </c>
      <c r="AZ327" s="120">
        <v>109452</v>
      </c>
      <c r="BA327" s="120">
        <v>115704</v>
      </c>
      <c r="BB327" s="120">
        <v>121956</v>
      </c>
      <c r="BC327" s="120">
        <v>128208</v>
      </c>
      <c r="BD327" s="120">
        <v>134460</v>
      </c>
      <c r="BE327" s="120">
        <v>140712</v>
      </c>
      <c r="BF327" s="121">
        <v>146964</v>
      </c>
      <c r="BH327" s="119">
        <v>49650</v>
      </c>
      <c r="BI327" s="120">
        <v>65550</v>
      </c>
      <c r="BJ327" s="120">
        <v>69522</v>
      </c>
      <c r="BK327" s="120">
        <v>73494</v>
      </c>
      <c r="BL327" s="120">
        <v>77466</v>
      </c>
      <c r="BM327" s="120">
        <v>81438</v>
      </c>
      <c r="BN327" s="120">
        <v>85410</v>
      </c>
      <c r="BO327" s="120">
        <v>89382</v>
      </c>
      <c r="BP327" s="121">
        <v>93354</v>
      </c>
      <c r="BQ327" s="119">
        <v>79450</v>
      </c>
      <c r="BR327" s="120">
        <v>104900</v>
      </c>
      <c r="BS327" s="120">
        <v>111256</v>
      </c>
      <c r="BT327" s="120">
        <v>117612</v>
      </c>
      <c r="BU327" s="120">
        <v>123968</v>
      </c>
      <c r="BV327" s="120">
        <v>130324</v>
      </c>
      <c r="BW327" s="120">
        <v>136680</v>
      </c>
      <c r="BX327" s="120">
        <v>143036</v>
      </c>
      <c r="BY327" s="121">
        <v>149392</v>
      </c>
    </row>
    <row r="328" spans="1:77" x14ac:dyDescent="0.25">
      <c r="A328" s="85" t="s">
        <v>502</v>
      </c>
      <c r="C328">
        <v>47700</v>
      </c>
      <c r="D328">
        <v>63000</v>
      </c>
      <c r="E328">
        <v>66816</v>
      </c>
      <c r="F328">
        <v>70632</v>
      </c>
      <c r="G328">
        <v>74448</v>
      </c>
      <c r="H328">
        <v>78264</v>
      </c>
      <c r="I328">
        <v>82080</v>
      </c>
      <c r="J328">
        <v>85896</v>
      </c>
      <c r="K328">
        <v>89712</v>
      </c>
      <c r="L328">
        <v>76300</v>
      </c>
      <c r="M328">
        <v>100700</v>
      </c>
      <c r="N328">
        <v>106804</v>
      </c>
      <c r="O328">
        <v>112908</v>
      </c>
      <c r="P328">
        <v>119012</v>
      </c>
      <c r="Q328">
        <v>125116</v>
      </c>
      <c r="R328">
        <v>131220</v>
      </c>
      <c r="S328">
        <v>137324</v>
      </c>
      <c r="T328">
        <v>143428</v>
      </c>
      <c r="V328" s="119">
        <v>50800</v>
      </c>
      <c r="W328" s="120">
        <v>67100</v>
      </c>
      <c r="X328" s="120">
        <v>71164</v>
      </c>
      <c r="Y328" s="120">
        <v>75228</v>
      </c>
      <c r="Z328" s="120">
        <v>79292</v>
      </c>
      <c r="AA328" s="120">
        <v>83356</v>
      </c>
      <c r="AB328" s="120">
        <v>87420</v>
      </c>
      <c r="AC328" s="120">
        <v>91484</v>
      </c>
      <c r="AD328" s="121">
        <v>95548</v>
      </c>
      <c r="AE328" s="119">
        <v>81300</v>
      </c>
      <c r="AF328" s="120">
        <v>107350</v>
      </c>
      <c r="AG328" s="120">
        <v>113854</v>
      </c>
      <c r="AH328" s="120">
        <v>120358</v>
      </c>
      <c r="AI328" s="120">
        <v>126862</v>
      </c>
      <c r="AJ328" s="120">
        <v>133366</v>
      </c>
      <c r="AK328" s="120">
        <v>139870</v>
      </c>
      <c r="AL328" s="120">
        <v>146374</v>
      </c>
      <c r="AM328" s="121">
        <v>152878</v>
      </c>
      <c r="AO328" s="119">
        <v>54800</v>
      </c>
      <c r="AP328" s="120">
        <v>72350</v>
      </c>
      <c r="AQ328" s="120">
        <v>76734</v>
      </c>
      <c r="AR328" s="120">
        <v>81118</v>
      </c>
      <c r="AS328" s="120">
        <v>85502</v>
      </c>
      <c r="AT328" s="120">
        <v>89886</v>
      </c>
      <c r="AU328" s="120">
        <v>94270</v>
      </c>
      <c r="AV328" s="120">
        <v>98654</v>
      </c>
      <c r="AW328" s="121">
        <v>103038</v>
      </c>
      <c r="AX328" s="119">
        <v>87700</v>
      </c>
      <c r="AY328" s="120">
        <v>115800</v>
      </c>
      <c r="AZ328" s="120">
        <v>122816</v>
      </c>
      <c r="BA328" s="120">
        <v>129832</v>
      </c>
      <c r="BB328" s="120">
        <v>136848</v>
      </c>
      <c r="BC328" s="120">
        <v>143864</v>
      </c>
      <c r="BD328" s="120">
        <v>150880</v>
      </c>
      <c r="BE328" s="120">
        <v>157896</v>
      </c>
      <c r="BF328" s="121">
        <v>164912</v>
      </c>
      <c r="BH328" s="119">
        <v>54900</v>
      </c>
      <c r="BI328" s="120">
        <v>72500</v>
      </c>
      <c r="BJ328" s="120">
        <v>76892</v>
      </c>
      <c r="BK328" s="120">
        <v>81284</v>
      </c>
      <c r="BL328" s="120">
        <v>85676</v>
      </c>
      <c r="BM328" s="120">
        <v>90068</v>
      </c>
      <c r="BN328" s="120">
        <v>94460</v>
      </c>
      <c r="BO328" s="120">
        <v>98852</v>
      </c>
      <c r="BP328" s="121">
        <v>103244</v>
      </c>
      <c r="BQ328" s="119">
        <v>87850</v>
      </c>
      <c r="BR328" s="120">
        <v>116000</v>
      </c>
      <c r="BS328" s="120">
        <v>123028</v>
      </c>
      <c r="BT328" s="120">
        <v>130056</v>
      </c>
      <c r="BU328" s="120">
        <v>137084</v>
      </c>
      <c r="BV328" s="120">
        <v>144112</v>
      </c>
      <c r="BW328" s="120">
        <v>151140</v>
      </c>
      <c r="BX328" s="120">
        <v>158168</v>
      </c>
      <c r="BY328" s="121">
        <v>165196</v>
      </c>
    </row>
    <row r="329" spans="1:77" x14ac:dyDescent="0.25">
      <c r="A329" s="85" t="s">
        <v>503</v>
      </c>
      <c r="C329">
        <v>53200</v>
      </c>
      <c r="D329">
        <v>70250</v>
      </c>
      <c r="E329">
        <v>74506</v>
      </c>
      <c r="F329">
        <v>78762</v>
      </c>
      <c r="G329">
        <v>83018</v>
      </c>
      <c r="H329">
        <v>87274</v>
      </c>
      <c r="I329">
        <v>91530</v>
      </c>
      <c r="J329">
        <v>95786</v>
      </c>
      <c r="K329">
        <v>100042</v>
      </c>
      <c r="L329">
        <v>85100</v>
      </c>
      <c r="M329">
        <v>112350</v>
      </c>
      <c r="N329">
        <v>119158</v>
      </c>
      <c r="O329">
        <v>125966</v>
      </c>
      <c r="P329">
        <v>132774</v>
      </c>
      <c r="Q329">
        <v>139582</v>
      </c>
      <c r="R329">
        <v>146390</v>
      </c>
      <c r="S329">
        <v>153198</v>
      </c>
      <c r="T329">
        <v>160006</v>
      </c>
      <c r="V329" s="119">
        <v>58500</v>
      </c>
      <c r="W329" s="120">
        <v>77250</v>
      </c>
      <c r="X329" s="120">
        <v>81930</v>
      </c>
      <c r="Y329" s="120">
        <v>86610</v>
      </c>
      <c r="Z329" s="120">
        <v>91290</v>
      </c>
      <c r="AA329" s="120">
        <v>95970</v>
      </c>
      <c r="AB329" s="120">
        <v>100650</v>
      </c>
      <c r="AC329" s="120">
        <v>105330</v>
      </c>
      <c r="AD329" s="121">
        <v>110010</v>
      </c>
      <c r="AE329" s="119">
        <v>93600</v>
      </c>
      <c r="AF329" s="120">
        <v>123550</v>
      </c>
      <c r="AG329" s="120">
        <v>131038</v>
      </c>
      <c r="AH329" s="120">
        <v>138526</v>
      </c>
      <c r="AI329" s="120">
        <v>146014</v>
      </c>
      <c r="AJ329" s="120">
        <v>153502</v>
      </c>
      <c r="AK329" s="120">
        <v>160990</v>
      </c>
      <c r="AL329" s="120">
        <v>168478</v>
      </c>
      <c r="AM329" s="121">
        <v>175966</v>
      </c>
      <c r="AO329" s="119">
        <v>61950</v>
      </c>
      <c r="AP329" s="120">
        <v>81800</v>
      </c>
      <c r="AQ329" s="120">
        <v>86756</v>
      </c>
      <c r="AR329" s="120">
        <v>91712</v>
      </c>
      <c r="AS329" s="120">
        <v>96668</v>
      </c>
      <c r="AT329" s="120">
        <v>101624</v>
      </c>
      <c r="AU329" s="120">
        <v>106580</v>
      </c>
      <c r="AV329" s="120">
        <v>111536</v>
      </c>
      <c r="AW329" s="121">
        <v>116492</v>
      </c>
      <c r="AX329" s="119">
        <v>99100</v>
      </c>
      <c r="AY329" s="120">
        <v>130850</v>
      </c>
      <c r="AZ329" s="120">
        <v>138778</v>
      </c>
      <c r="BA329" s="120">
        <v>146706</v>
      </c>
      <c r="BB329" s="120">
        <v>154634</v>
      </c>
      <c r="BC329" s="120">
        <v>162562</v>
      </c>
      <c r="BD329" s="120">
        <v>170490</v>
      </c>
      <c r="BE329" s="120">
        <v>178418</v>
      </c>
      <c r="BF329" s="121">
        <v>186346</v>
      </c>
      <c r="BH329" s="119">
        <v>61950</v>
      </c>
      <c r="BI329" s="120">
        <v>81800</v>
      </c>
      <c r="BJ329" s="120">
        <v>86756</v>
      </c>
      <c r="BK329" s="120">
        <v>91712</v>
      </c>
      <c r="BL329" s="120">
        <v>96668</v>
      </c>
      <c r="BM329" s="120">
        <v>101624</v>
      </c>
      <c r="BN329" s="120">
        <v>106580</v>
      </c>
      <c r="BO329" s="120">
        <v>111536</v>
      </c>
      <c r="BP329" s="121">
        <v>116492</v>
      </c>
      <c r="BQ329" s="119">
        <v>99100</v>
      </c>
      <c r="BR329" s="120">
        <v>130850</v>
      </c>
      <c r="BS329" s="120">
        <v>138778</v>
      </c>
      <c r="BT329" s="120">
        <v>146706</v>
      </c>
      <c r="BU329" s="120">
        <v>154634</v>
      </c>
      <c r="BV329" s="120">
        <v>162562</v>
      </c>
      <c r="BW329" s="120">
        <v>170490</v>
      </c>
      <c r="BX329" s="120">
        <v>178418</v>
      </c>
      <c r="BY329" s="121">
        <v>186346</v>
      </c>
    </row>
    <row r="330" spans="1:77" x14ac:dyDescent="0.25">
      <c r="A330" s="85" t="s">
        <v>504</v>
      </c>
      <c r="C330">
        <v>41800</v>
      </c>
      <c r="D330">
        <v>55200</v>
      </c>
      <c r="E330">
        <v>58544</v>
      </c>
      <c r="F330">
        <v>61888</v>
      </c>
      <c r="G330">
        <v>65232</v>
      </c>
      <c r="H330">
        <v>68576</v>
      </c>
      <c r="I330">
        <v>71920</v>
      </c>
      <c r="J330">
        <v>75264</v>
      </c>
      <c r="K330">
        <v>78608</v>
      </c>
      <c r="L330">
        <v>66900</v>
      </c>
      <c r="M330">
        <v>88300</v>
      </c>
      <c r="N330">
        <v>93652</v>
      </c>
      <c r="O330">
        <v>99004</v>
      </c>
      <c r="P330">
        <v>104356</v>
      </c>
      <c r="Q330">
        <v>109708</v>
      </c>
      <c r="R330">
        <v>115060</v>
      </c>
      <c r="S330">
        <v>120412</v>
      </c>
      <c r="T330">
        <v>125764</v>
      </c>
      <c r="V330" s="119">
        <v>43350</v>
      </c>
      <c r="W330" s="120">
        <v>57250</v>
      </c>
      <c r="X330" s="120">
        <v>60718</v>
      </c>
      <c r="Y330" s="120">
        <v>64186</v>
      </c>
      <c r="Z330" s="120">
        <v>67654</v>
      </c>
      <c r="AA330" s="120">
        <v>71122</v>
      </c>
      <c r="AB330" s="120">
        <v>74590</v>
      </c>
      <c r="AC330" s="120">
        <v>78058</v>
      </c>
      <c r="AD330" s="121">
        <v>81526</v>
      </c>
      <c r="AE330" s="119">
        <v>69350</v>
      </c>
      <c r="AF330" s="120">
        <v>91550</v>
      </c>
      <c r="AG330" s="120">
        <v>97098</v>
      </c>
      <c r="AH330" s="120">
        <v>102646</v>
      </c>
      <c r="AI330" s="120">
        <v>108194</v>
      </c>
      <c r="AJ330" s="120">
        <v>113742</v>
      </c>
      <c r="AK330" s="120">
        <v>119290</v>
      </c>
      <c r="AL330" s="120">
        <v>124838</v>
      </c>
      <c r="AM330" s="121">
        <v>130386</v>
      </c>
      <c r="AO330" s="119">
        <v>46000</v>
      </c>
      <c r="AP330" s="120">
        <v>60750</v>
      </c>
      <c r="AQ330" s="120">
        <v>64430</v>
      </c>
      <c r="AR330" s="120">
        <v>68110</v>
      </c>
      <c r="AS330" s="120">
        <v>71790</v>
      </c>
      <c r="AT330" s="120">
        <v>75470</v>
      </c>
      <c r="AU330" s="120">
        <v>79150</v>
      </c>
      <c r="AV330" s="120">
        <v>82830</v>
      </c>
      <c r="AW330" s="121">
        <v>86510</v>
      </c>
      <c r="AX330" s="119">
        <v>73600</v>
      </c>
      <c r="AY330" s="120">
        <v>97200</v>
      </c>
      <c r="AZ330" s="120">
        <v>103088</v>
      </c>
      <c r="BA330" s="120">
        <v>108976</v>
      </c>
      <c r="BB330" s="120">
        <v>114864</v>
      </c>
      <c r="BC330" s="120">
        <v>120752</v>
      </c>
      <c r="BD330" s="120">
        <v>126640</v>
      </c>
      <c r="BE330" s="120">
        <v>132528</v>
      </c>
      <c r="BF330" s="121">
        <v>138416</v>
      </c>
      <c r="BH330" s="119">
        <v>47050</v>
      </c>
      <c r="BI330" s="120">
        <v>62150</v>
      </c>
      <c r="BJ330" s="120">
        <v>65914</v>
      </c>
      <c r="BK330" s="120">
        <v>69678</v>
      </c>
      <c r="BL330" s="120">
        <v>73442</v>
      </c>
      <c r="BM330" s="120">
        <v>77206</v>
      </c>
      <c r="BN330" s="120">
        <v>80970</v>
      </c>
      <c r="BO330" s="120">
        <v>84734</v>
      </c>
      <c r="BP330" s="121">
        <v>88498</v>
      </c>
      <c r="BQ330" s="119">
        <v>75300</v>
      </c>
      <c r="BR330" s="120">
        <v>99400</v>
      </c>
      <c r="BS330" s="120">
        <v>105424</v>
      </c>
      <c r="BT330" s="120">
        <v>111448</v>
      </c>
      <c r="BU330" s="120">
        <v>117472</v>
      </c>
      <c r="BV330" s="120">
        <v>123496</v>
      </c>
      <c r="BW330" s="120">
        <v>129520</v>
      </c>
      <c r="BX330" s="120">
        <v>135544</v>
      </c>
      <c r="BY330" s="121">
        <v>141568</v>
      </c>
    </row>
    <row r="331" spans="1:77" x14ac:dyDescent="0.25">
      <c r="A331" s="85" t="s">
        <v>505</v>
      </c>
      <c r="C331">
        <v>41750</v>
      </c>
      <c r="D331">
        <v>55150</v>
      </c>
      <c r="E331">
        <v>58490</v>
      </c>
      <c r="F331">
        <v>61830</v>
      </c>
      <c r="G331">
        <v>65170</v>
      </c>
      <c r="H331">
        <v>68510</v>
      </c>
      <c r="I331">
        <v>71850</v>
      </c>
      <c r="J331">
        <v>75190</v>
      </c>
      <c r="K331">
        <v>78530</v>
      </c>
      <c r="L331">
        <v>66800</v>
      </c>
      <c r="M331">
        <v>88200</v>
      </c>
      <c r="N331">
        <v>93544</v>
      </c>
      <c r="O331">
        <v>98888</v>
      </c>
      <c r="P331">
        <v>104232</v>
      </c>
      <c r="Q331">
        <v>109576</v>
      </c>
      <c r="R331">
        <v>114920</v>
      </c>
      <c r="S331">
        <v>120264</v>
      </c>
      <c r="T331">
        <v>125608</v>
      </c>
      <c r="V331" s="119">
        <v>43350</v>
      </c>
      <c r="W331" s="120">
        <v>57250</v>
      </c>
      <c r="X331" s="120">
        <v>60718</v>
      </c>
      <c r="Y331" s="120">
        <v>64186</v>
      </c>
      <c r="Z331" s="120">
        <v>67654</v>
      </c>
      <c r="AA331" s="120">
        <v>71122</v>
      </c>
      <c r="AB331" s="120">
        <v>74590</v>
      </c>
      <c r="AC331" s="120">
        <v>78058</v>
      </c>
      <c r="AD331" s="121">
        <v>81526</v>
      </c>
      <c r="AE331" s="119">
        <v>69350</v>
      </c>
      <c r="AF331" s="120">
        <v>91550</v>
      </c>
      <c r="AG331" s="120">
        <v>97098</v>
      </c>
      <c r="AH331" s="120">
        <v>102646</v>
      </c>
      <c r="AI331" s="120">
        <v>108194</v>
      </c>
      <c r="AJ331" s="120">
        <v>113742</v>
      </c>
      <c r="AK331" s="120">
        <v>119290</v>
      </c>
      <c r="AL331" s="120">
        <v>124838</v>
      </c>
      <c r="AM331" s="121">
        <v>130386</v>
      </c>
      <c r="AO331" s="119">
        <v>46000</v>
      </c>
      <c r="AP331" s="120">
        <v>60750</v>
      </c>
      <c r="AQ331" s="120">
        <v>64430</v>
      </c>
      <c r="AR331" s="120">
        <v>68110</v>
      </c>
      <c r="AS331" s="120">
        <v>71790</v>
      </c>
      <c r="AT331" s="120">
        <v>75470</v>
      </c>
      <c r="AU331" s="120">
        <v>79150</v>
      </c>
      <c r="AV331" s="120">
        <v>82830</v>
      </c>
      <c r="AW331" s="121">
        <v>86510</v>
      </c>
      <c r="AX331" s="119">
        <v>73600</v>
      </c>
      <c r="AY331" s="120">
        <v>97200</v>
      </c>
      <c r="AZ331" s="120">
        <v>103088</v>
      </c>
      <c r="BA331" s="120">
        <v>108976</v>
      </c>
      <c r="BB331" s="120">
        <v>114864</v>
      </c>
      <c r="BC331" s="120">
        <v>120752</v>
      </c>
      <c r="BD331" s="120">
        <v>126640</v>
      </c>
      <c r="BE331" s="120">
        <v>132528</v>
      </c>
      <c r="BF331" s="121">
        <v>138416</v>
      </c>
      <c r="BH331" s="119">
        <v>47050</v>
      </c>
      <c r="BI331" s="120">
        <v>62150</v>
      </c>
      <c r="BJ331" s="120">
        <v>65914</v>
      </c>
      <c r="BK331" s="120">
        <v>69678</v>
      </c>
      <c r="BL331" s="120">
        <v>73442</v>
      </c>
      <c r="BM331" s="120">
        <v>77206</v>
      </c>
      <c r="BN331" s="120">
        <v>80970</v>
      </c>
      <c r="BO331" s="120">
        <v>84734</v>
      </c>
      <c r="BP331" s="121">
        <v>88498</v>
      </c>
      <c r="BQ331" s="119">
        <v>75300</v>
      </c>
      <c r="BR331" s="120">
        <v>99400</v>
      </c>
      <c r="BS331" s="120">
        <v>105424</v>
      </c>
      <c r="BT331" s="120">
        <v>111448</v>
      </c>
      <c r="BU331" s="120">
        <v>117472</v>
      </c>
      <c r="BV331" s="120">
        <v>123496</v>
      </c>
      <c r="BW331" s="120">
        <v>129520</v>
      </c>
      <c r="BX331" s="120">
        <v>135544</v>
      </c>
      <c r="BY331" s="121">
        <v>141568</v>
      </c>
    </row>
    <row r="332" spans="1:77" x14ac:dyDescent="0.25">
      <c r="A332" s="85" t="s">
        <v>506</v>
      </c>
      <c r="C332">
        <v>42350</v>
      </c>
      <c r="D332">
        <v>55950</v>
      </c>
      <c r="E332">
        <v>59338</v>
      </c>
      <c r="F332">
        <v>62726</v>
      </c>
      <c r="G332">
        <v>66114</v>
      </c>
      <c r="H332">
        <v>69502</v>
      </c>
      <c r="I332">
        <v>72890</v>
      </c>
      <c r="J332">
        <v>76278</v>
      </c>
      <c r="K332">
        <v>79666</v>
      </c>
      <c r="L332">
        <v>67750</v>
      </c>
      <c r="M332">
        <v>89450</v>
      </c>
      <c r="N332">
        <v>94870</v>
      </c>
      <c r="O332">
        <v>100290</v>
      </c>
      <c r="P332">
        <v>105710</v>
      </c>
      <c r="Q332">
        <v>111130</v>
      </c>
      <c r="R332">
        <v>116550</v>
      </c>
      <c r="S332">
        <v>121970</v>
      </c>
      <c r="T332">
        <v>127390</v>
      </c>
      <c r="V332" s="119">
        <v>43350</v>
      </c>
      <c r="W332" s="120">
        <v>57250</v>
      </c>
      <c r="X332" s="120">
        <v>60718</v>
      </c>
      <c r="Y332" s="120">
        <v>64186</v>
      </c>
      <c r="Z332" s="120">
        <v>67654</v>
      </c>
      <c r="AA332" s="120">
        <v>71122</v>
      </c>
      <c r="AB332" s="120">
        <v>74590</v>
      </c>
      <c r="AC332" s="120">
        <v>78058</v>
      </c>
      <c r="AD332" s="121">
        <v>81526</v>
      </c>
      <c r="AE332" s="119">
        <v>69350</v>
      </c>
      <c r="AF332" s="120">
        <v>91550</v>
      </c>
      <c r="AG332" s="120">
        <v>97098</v>
      </c>
      <c r="AH332" s="120">
        <v>102646</v>
      </c>
      <c r="AI332" s="120">
        <v>108194</v>
      </c>
      <c r="AJ332" s="120">
        <v>113742</v>
      </c>
      <c r="AK332" s="120">
        <v>119290</v>
      </c>
      <c r="AL332" s="120">
        <v>124838</v>
      </c>
      <c r="AM332" s="121">
        <v>130386</v>
      </c>
      <c r="AO332" s="119">
        <v>46000</v>
      </c>
      <c r="AP332" s="120">
        <v>60750</v>
      </c>
      <c r="AQ332" s="120">
        <v>64430</v>
      </c>
      <c r="AR332" s="120">
        <v>68110</v>
      </c>
      <c r="AS332" s="120">
        <v>71790</v>
      </c>
      <c r="AT332" s="120">
        <v>75470</v>
      </c>
      <c r="AU332" s="120">
        <v>79150</v>
      </c>
      <c r="AV332" s="120">
        <v>82830</v>
      </c>
      <c r="AW332" s="121">
        <v>86510</v>
      </c>
      <c r="AX332" s="119">
        <v>73600</v>
      </c>
      <c r="AY332" s="120">
        <v>97200</v>
      </c>
      <c r="AZ332" s="120">
        <v>103088</v>
      </c>
      <c r="BA332" s="120">
        <v>108976</v>
      </c>
      <c r="BB332" s="120">
        <v>114864</v>
      </c>
      <c r="BC332" s="120">
        <v>120752</v>
      </c>
      <c r="BD332" s="120">
        <v>126640</v>
      </c>
      <c r="BE332" s="120">
        <v>132528</v>
      </c>
      <c r="BF332" s="121">
        <v>138416</v>
      </c>
      <c r="BH332" s="119">
        <v>47050</v>
      </c>
      <c r="BI332" s="120">
        <v>62150</v>
      </c>
      <c r="BJ332" s="120">
        <v>65914</v>
      </c>
      <c r="BK332" s="120">
        <v>69678</v>
      </c>
      <c r="BL332" s="120">
        <v>73442</v>
      </c>
      <c r="BM332" s="120">
        <v>77206</v>
      </c>
      <c r="BN332" s="120">
        <v>80970</v>
      </c>
      <c r="BO332" s="120">
        <v>84734</v>
      </c>
      <c r="BP332" s="121">
        <v>88498</v>
      </c>
      <c r="BQ332" s="119">
        <v>75300</v>
      </c>
      <c r="BR332" s="120">
        <v>99400</v>
      </c>
      <c r="BS332" s="120">
        <v>105424</v>
      </c>
      <c r="BT332" s="120">
        <v>111448</v>
      </c>
      <c r="BU332" s="120">
        <v>117472</v>
      </c>
      <c r="BV332" s="120">
        <v>123496</v>
      </c>
      <c r="BW332" s="120">
        <v>129520</v>
      </c>
      <c r="BX332" s="120">
        <v>135544</v>
      </c>
      <c r="BY332" s="121">
        <v>141568</v>
      </c>
    </row>
    <row r="333" spans="1:77" x14ac:dyDescent="0.25">
      <c r="A333" s="85" t="s">
        <v>507</v>
      </c>
      <c r="C333">
        <v>41750</v>
      </c>
      <c r="D333">
        <v>55150</v>
      </c>
      <c r="E333">
        <v>58490</v>
      </c>
      <c r="F333">
        <v>61830</v>
      </c>
      <c r="G333">
        <v>65170</v>
      </c>
      <c r="H333">
        <v>68510</v>
      </c>
      <c r="I333">
        <v>71850</v>
      </c>
      <c r="J333">
        <v>75190</v>
      </c>
      <c r="K333">
        <v>78530</v>
      </c>
      <c r="L333">
        <v>66800</v>
      </c>
      <c r="M333">
        <v>88200</v>
      </c>
      <c r="N333">
        <v>93544</v>
      </c>
      <c r="O333">
        <v>98888</v>
      </c>
      <c r="P333">
        <v>104232</v>
      </c>
      <c r="Q333">
        <v>109576</v>
      </c>
      <c r="R333">
        <v>114920</v>
      </c>
      <c r="S333">
        <v>120264</v>
      </c>
      <c r="T333">
        <v>125608</v>
      </c>
      <c r="V333" s="119">
        <v>43350</v>
      </c>
      <c r="W333" s="120">
        <v>57250</v>
      </c>
      <c r="X333" s="120">
        <v>60718</v>
      </c>
      <c r="Y333" s="120">
        <v>64186</v>
      </c>
      <c r="Z333" s="120">
        <v>67654</v>
      </c>
      <c r="AA333" s="120">
        <v>71122</v>
      </c>
      <c r="AB333" s="120">
        <v>74590</v>
      </c>
      <c r="AC333" s="120">
        <v>78058</v>
      </c>
      <c r="AD333" s="121">
        <v>81526</v>
      </c>
      <c r="AE333" s="119">
        <v>69350</v>
      </c>
      <c r="AF333" s="120">
        <v>91550</v>
      </c>
      <c r="AG333" s="120">
        <v>97098</v>
      </c>
      <c r="AH333" s="120">
        <v>102646</v>
      </c>
      <c r="AI333" s="120">
        <v>108194</v>
      </c>
      <c r="AJ333" s="120">
        <v>113742</v>
      </c>
      <c r="AK333" s="120">
        <v>119290</v>
      </c>
      <c r="AL333" s="120">
        <v>124838</v>
      </c>
      <c r="AM333" s="121">
        <v>130386</v>
      </c>
      <c r="AO333" s="119">
        <v>46000</v>
      </c>
      <c r="AP333" s="120">
        <v>60750</v>
      </c>
      <c r="AQ333" s="120">
        <v>64430</v>
      </c>
      <c r="AR333" s="120">
        <v>68110</v>
      </c>
      <c r="AS333" s="120">
        <v>71790</v>
      </c>
      <c r="AT333" s="120">
        <v>75470</v>
      </c>
      <c r="AU333" s="120">
        <v>79150</v>
      </c>
      <c r="AV333" s="120">
        <v>82830</v>
      </c>
      <c r="AW333" s="121">
        <v>86510</v>
      </c>
      <c r="AX333" s="119">
        <v>73600</v>
      </c>
      <c r="AY333" s="120">
        <v>97200</v>
      </c>
      <c r="AZ333" s="120">
        <v>103088</v>
      </c>
      <c r="BA333" s="120">
        <v>108976</v>
      </c>
      <c r="BB333" s="120">
        <v>114864</v>
      </c>
      <c r="BC333" s="120">
        <v>120752</v>
      </c>
      <c r="BD333" s="120">
        <v>126640</v>
      </c>
      <c r="BE333" s="120">
        <v>132528</v>
      </c>
      <c r="BF333" s="121">
        <v>138416</v>
      </c>
      <c r="BH333" s="119">
        <v>47050</v>
      </c>
      <c r="BI333" s="120">
        <v>62150</v>
      </c>
      <c r="BJ333" s="120">
        <v>65914</v>
      </c>
      <c r="BK333" s="120">
        <v>69678</v>
      </c>
      <c r="BL333" s="120">
        <v>73442</v>
      </c>
      <c r="BM333" s="120">
        <v>77206</v>
      </c>
      <c r="BN333" s="120">
        <v>80970</v>
      </c>
      <c r="BO333" s="120">
        <v>84734</v>
      </c>
      <c r="BP333" s="121">
        <v>88498</v>
      </c>
      <c r="BQ333" s="119">
        <v>75300</v>
      </c>
      <c r="BR333" s="120">
        <v>99400</v>
      </c>
      <c r="BS333" s="120">
        <v>105424</v>
      </c>
      <c r="BT333" s="120">
        <v>111448</v>
      </c>
      <c r="BU333" s="120">
        <v>117472</v>
      </c>
      <c r="BV333" s="120">
        <v>123496</v>
      </c>
      <c r="BW333" s="120">
        <v>129520</v>
      </c>
      <c r="BX333" s="120">
        <v>135544</v>
      </c>
      <c r="BY333" s="121">
        <v>141568</v>
      </c>
    </row>
    <row r="334" spans="1:77" x14ac:dyDescent="0.25">
      <c r="A334" s="85" t="s">
        <v>508</v>
      </c>
      <c r="C334">
        <v>41750</v>
      </c>
      <c r="D334">
        <v>55150</v>
      </c>
      <c r="E334">
        <v>58490</v>
      </c>
      <c r="F334">
        <v>61830</v>
      </c>
      <c r="G334">
        <v>65170</v>
      </c>
      <c r="H334">
        <v>68510</v>
      </c>
      <c r="I334">
        <v>71850</v>
      </c>
      <c r="J334">
        <v>75190</v>
      </c>
      <c r="K334">
        <v>78530</v>
      </c>
      <c r="L334">
        <v>66800</v>
      </c>
      <c r="M334">
        <v>88200</v>
      </c>
      <c r="N334">
        <v>93544</v>
      </c>
      <c r="O334">
        <v>98888</v>
      </c>
      <c r="P334">
        <v>104232</v>
      </c>
      <c r="Q334">
        <v>109576</v>
      </c>
      <c r="R334">
        <v>114920</v>
      </c>
      <c r="S334">
        <v>120264</v>
      </c>
      <c r="T334">
        <v>125608</v>
      </c>
      <c r="V334" s="119">
        <v>43350</v>
      </c>
      <c r="W334" s="120">
        <v>57250</v>
      </c>
      <c r="X334" s="120">
        <v>60718</v>
      </c>
      <c r="Y334" s="120">
        <v>64186</v>
      </c>
      <c r="Z334" s="120">
        <v>67654</v>
      </c>
      <c r="AA334" s="120">
        <v>71122</v>
      </c>
      <c r="AB334" s="120">
        <v>74590</v>
      </c>
      <c r="AC334" s="120">
        <v>78058</v>
      </c>
      <c r="AD334" s="121">
        <v>81526</v>
      </c>
      <c r="AE334" s="119">
        <v>69350</v>
      </c>
      <c r="AF334" s="120">
        <v>91550</v>
      </c>
      <c r="AG334" s="120">
        <v>97098</v>
      </c>
      <c r="AH334" s="120">
        <v>102646</v>
      </c>
      <c r="AI334" s="120">
        <v>108194</v>
      </c>
      <c r="AJ334" s="120">
        <v>113742</v>
      </c>
      <c r="AK334" s="120">
        <v>119290</v>
      </c>
      <c r="AL334" s="120">
        <v>124838</v>
      </c>
      <c r="AM334" s="121">
        <v>130386</v>
      </c>
      <c r="AO334" s="119">
        <v>46000</v>
      </c>
      <c r="AP334" s="120">
        <v>60750</v>
      </c>
      <c r="AQ334" s="120">
        <v>64430</v>
      </c>
      <c r="AR334" s="120">
        <v>68110</v>
      </c>
      <c r="AS334" s="120">
        <v>71790</v>
      </c>
      <c r="AT334" s="120">
        <v>75470</v>
      </c>
      <c r="AU334" s="120">
        <v>79150</v>
      </c>
      <c r="AV334" s="120">
        <v>82830</v>
      </c>
      <c r="AW334" s="121">
        <v>86510</v>
      </c>
      <c r="AX334" s="119">
        <v>73600</v>
      </c>
      <c r="AY334" s="120">
        <v>97200</v>
      </c>
      <c r="AZ334" s="120">
        <v>103088</v>
      </c>
      <c r="BA334" s="120">
        <v>108976</v>
      </c>
      <c r="BB334" s="120">
        <v>114864</v>
      </c>
      <c r="BC334" s="120">
        <v>120752</v>
      </c>
      <c r="BD334" s="120">
        <v>126640</v>
      </c>
      <c r="BE334" s="120">
        <v>132528</v>
      </c>
      <c r="BF334" s="121">
        <v>138416</v>
      </c>
      <c r="BH334" s="119">
        <v>47050</v>
      </c>
      <c r="BI334" s="120">
        <v>62150</v>
      </c>
      <c r="BJ334" s="120">
        <v>65914</v>
      </c>
      <c r="BK334" s="120">
        <v>69678</v>
      </c>
      <c r="BL334" s="120">
        <v>73442</v>
      </c>
      <c r="BM334" s="120">
        <v>77206</v>
      </c>
      <c r="BN334" s="120">
        <v>80970</v>
      </c>
      <c r="BO334" s="120">
        <v>84734</v>
      </c>
      <c r="BP334" s="121">
        <v>88498</v>
      </c>
      <c r="BQ334" s="119">
        <v>75300</v>
      </c>
      <c r="BR334" s="120">
        <v>99400</v>
      </c>
      <c r="BS334" s="120">
        <v>105424</v>
      </c>
      <c r="BT334" s="120">
        <v>111448</v>
      </c>
      <c r="BU334" s="120">
        <v>117472</v>
      </c>
      <c r="BV334" s="120">
        <v>123496</v>
      </c>
      <c r="BW334" s="120">
        <v>129520</v>
      </c>
      <c r="BX334" s="120">
        <v>135544</v>
      </c>
      <c r="BY334" s="121">
        <v>141568</v>
      </c>
    </row>
    <row r="335" spans="1:77" x14ac:dyDescent="0.25">
      <c r="A335" s="85" t="s">
        <v>509</v>
      </c>
      <c r="C335">
        <v>52150</v>
      </c>
      <c r="D335">
        <v>68850</v>
      </c>
      <c r="E335">
        <v>73022</v>
      </c>
      <c r="F335">
        <v>77194</v>
      </c>
      <c r="G335">
        <v>81366</v>
      </c>
      <c r="H335">
        <v>85538</v>
      </c>
      <c r="I335">
        <v>89710</v>
      </c>
      <c r="J335">
        <v>93882</v>
      </c>
      <c r="K335">
        <v>98054</v>
      </c>
      <c r="L335">
        <v>83450</v>
      </c>
      <c r="M335">
        <v>110150</v>
      </c>
      <c r="N335">
        <v>116826</v>
      </c>
      <c r="O335">
        <v>123502</v>
      </c>
      <c r="P335">
        <v>130178</v>
      </c>
      <c r="Q335">
        <v>136854</v>
      </c>
      <c r="R335">
        <v>143530</v>
      </c>
      <c r="S335">
        <v>150206</v>
      </c>
      <c r="T335">
        <v>156882</v>
      </c>
      <c r="V335" s="119">
        <v>56500</v>
      </c>
      <c r="W335" s="120">
        <v>74600</v>
      </c>
      <c r="X335" s="120">
        <v>79120</v>
      </c>
      <c r="Y335" s="120">
        <v>83640</v>
      </c>
      <c r="Z335" s="120">
        <v>88160</v>
      </c>
      <c r="AA335" s="120">
        <v>92680</v>
      </c>
      <c r="AB335" s="120">
        <v>97200</v>
      </c>
      <c r="AC335" s="120">
        <v>101720</v>
      </c>
      <c r="AD335" s="121">
        <v>106240</v>
      </c>
      <c r="AE335" s="119">
        <v>90400</v>
      </c>
      <c r="AF335" s="120">
        <v>119350</v>
      </c>
      <c r="AG335" s="120">
        <v>126582</v>
      </c>
      <c r="AH335" s="120">
        <v>133814</v>
      </c>
      <c r="AI335" s="120">
        <v>141046</v>
      </c>
      <c r="AJ335" s="120">
        <v>148278</v>
      </c>
      <c r="AK335" s="120">
        <v>155510</v>
      </c>
      <c r="AL335" s="120">
        <v>162742</v>
      </c>
      <c r="AM335" s="121">
        <v>169974</v>
      </c>
      <c r="AO335" s="119">
        <v>57250</v>
      </c>
      <c r="AP335" s="120">
        <v>75600</v>
      </c>
      <c r="AQ335" s="120">
        <v>80180</v>
      </c>
      <c r="AR335" s="120">
        <v>84760</v>
      </c>
      <c r="AS335" s="120">
        <v>89340</v>
      </c>
      <c r="AT335" s="120">
        <v>93920</v>
      </c>
      <c r="AU335" s="120">
        <v>98500</v>
      </c>
      <c r="AV335" s="120">
        <v>103080</v>
      </c>
      <c r="AW335" s="121">
        <v>107660</v>
      </c>
      <c r="AX335" s="119">
        <v>91600</v>
      </c>
      <c r="AY335" s="120">
        <v>120950</v>
      </c>
      <c r="AZ335" s="120">
        <v>128278</v>
      </c>
      <c r="BA335" s="120">
        <v>135606</v>
      </c>
      <c r="BB335" s="120">
        <v>142934</v>
      </c>
      <c r="BC335" s="120">
        <v>150262</v>
      </c>
      <c r="BD335" s="120">
        <v>157590</v>
      </c>
      <c r="BE335" s="120">
        <v>164918</v>
      </c>
      <c r="BF335" s="121">
        <v>172246</v>
      </c>
      <c r="BH335" s="119">
        <v>58200</v>
      </c>
      <c r="BI335" s="120">
        <v>76850</v>
      </c>
      <c r="BJ335" s="120">
        <v>81506</v>
      </c>
      <c r="BK335" s="120">
        <v>86162</v>
      </c>
      <c r="BL335" s="120">
        <v>90818</v>
      </c>
      <c r="BM335" s="120">
        <v>95474</v>
      </c>
      <c r="BN335" s="120">
        <v>100130</v>
      </c>
      <c r="BO335" s="120">
        <v>104786</v>
      </c>
      <c r="BP335" s="121">
        <v>109442</v>
      </c>
      <c r="BQ335" s="119">
        <v>93100</v>
      </c>
      <c r="BR335" s="120">
        <v>122900</v>
      </c>
      <c r="BS335" s="120">
        <v>130348</v>
      </c>
      <c r="BT335" s="120">
        <v>137796</v>
      </c>
      <c r="BU335" s="120">
        <v>145244</v>
      </c>
      <c r="BV335" s="120">
        <v>152692</v>
      </c>
      <c r="BW335" s="120">
        <v>160140</v>
      </c>
      <c r="BX335" s="120">
        <v>167588</v>
      </c>
      <c r="BY335" s="121">
        <v>175036</v>
      </c>
    </row>
    <row r="336" spans="1:77" x14ac:dyDescent="0.25">
      <c r="A336" s="85" t="s">
        <v>510</v>
      </c>
      <c r="C336">
        <v>44450</v>
      </c>
      <c r="D336">
        <v>58700</v>
      </c>
      <c r="E336">
        <v>62256</v>
      </c>
      <c r="F336">
        <v>65812</v>
      </c>
      <c r="G336">
        <v>69368</v>
      </c>
      <c r="H336">
        <v>72924</v>
      </c>
      <c r="I336">
        <v>76480</v>
      </c>
      <c r="J336">
        <v>80036</v>
      </c>
      <c r="K336">
        <v>83592</v>
      </c>
      <c r="L336">
        <v>71100</v>
      </c>
      <c r="M336">
        <v>93850</v>
      </c>
      <c r="N336">
        <v>99538</v>
      </c>
      <c r="O336">
        <v>105226</v>
      </c>
      <c r="P336">
        <v>110914</v>
      </c>
      <c r="Q336">
        <v>116602</v>
      </c>
      <c r="R336">
        <v>122290</v>
      </c>
      <c r="S336">
        <v>127978</v>
      </c>
      <c r="T336">
        <v>133666</v>
      </c>
      <c r="V336" s="119">
        <v>45850</v>
      </c>
      <c r="W336" s="120">
        <v>60550</v>
      </c>
      <c r="X336" s="120">
        <v>64218</v>
      </c>
      <c r="Y336" s="120">
        <v>67886</v>
      </c>
      <c r="Z336" s="120">
        <v>71554</v>
      </c>
      <c r="AA336" s="120">
        <v>75222</v>
      </c>
      <c r="AB336" s="120">
        <v>78890</v>
      </c>
      <c r="AC336" s="120">
        <v>82558</v>
      </c>
      <c r="AD336" s="121">
        <v>86226</v>
      </c>
      <c r="AE336" s="119">
        <v>73350</v>
      </c>
      <c r="AF336" s="120">
        <v>96850</v>
      </c>
      <c r="AG336" s="120">
        <v>102718</v>
      </c>
      <c r="AH336" s="120">
        <v>108586</v>
      </c>
      <c r="AI336" s="120">
        <v>114454</v>
      </c>
      <c r="AJ336" s="120">
        <v>120322</v>
      </c>
      <c r="AK336" s="120">
        <v>126190</v>
      </c>
      <c r="AL336" s="120">
        <v>132058</v>
      </c>
      <c r="AM336" s="121">
        <v>137926</v>
      </c>
      <c r="AO336" s="119">
        <v>47400</v>
      </c>
      <c r="AP336" s="120">
        <v>62600</v>
      </c>
      <c r="AQ336" s="120">
        <v>66392</v>
      </c>
      <c r="AR336" s="120">
        <v>70184</v>
      </c>
      <c r="AS336" s="120">
        <v>73976</v>
      </c>
      <c r="AT336" s="120">
        <v>77768</v>
      </c>
      <c r="AU336" s="120">
        <v>81560</v>
      </c>
      <c r="AV336" s="120">
        <v>85352</v>
      </c>
      <c r="AW336" s="121">
        <v>89144</v>
      </c>
      <c r="AX336" s="119">
        <v>75850</v>
      </c>
      <c r="AY336" s="120">
        <v>100150</v>
      </c>
      <c r="AZ336" s="120">
        <v>106218</v>
      </c>
      <c r="BA336" s="120">
        <v>112286</v>
      </c>
      <c r="BB336" s="120">
        <v>118354</v>
      </c>
      <c r="BC336" s="120">
        <v>124422</v>
      </c>
      <c r="BD336" s="120">
        <v>130490</v>
      </c>
      <c r="BE336" s="120">
        <v>136558</v>
      </c>
      <c r="BF336" s="121">
        <v>142626</v>
      </c>
      <c r="BH336" s="119">
        <v>47400</v>
      </c>
      <c r="BI336" s="120">
        <v>62600</v>
      </c>
      <c r="BJ336" s="120">
        <v>66392</v>
      </c>
      <c r="BK336" s="120">
        <v>70184</v>
      </c>
      <c r="BL336" s="120">
        <v>73976</v>
      </c>
      <c r="BM336" s="120">
        <v>77768</v>
      </c>
      <c r="BN336" s="120">
        <v>81560</v>
      </c>
      <c r="BO336" s="120">
        <v>85352</v>
      </c>
      <c r="BP336" s="121">
        <v>89144</v>
      </c>
      <c r="BQ336" s="119">
        <v>75850</v>
      </c>
      <c r="BR336" s="120">
        <v>100150</v>
      </c>
      <c r="BS336" s="120">
        <v>106218</v>
      </c>
      <c r="BT336" s="120">
        <v>112286</v>
      </c>
      <c r="BU336" s="120">
        <v>118354</v>
      </c>
      <c r="BV336" s="120">
        <v>124422</v>
      </c>
      <c r="BW336" s="120">
        <v>130490</v>
      </c>
      <c r="BX336" s="120">
        <v>136558</v>
      </c>
      <c r="BY336" s="121">
        <v>142626</v>
      </c>
    </row>
    <row r="337" spans="1:77" x14ac:dyDescent="0.25">
      <c r="A337" s="85" t="s">
        <v>511</v>
      </c>
      <c r="C337">
        <v>41750</v>
      </c>
      <c r="D337">
        <v>55150</v>
      </c>
      <c r="E337">
        <v>58490</v>
      </c>
      <c r="F337">
        <v>61830</v>
      </c>
      <c r="G337">
        <v>65170</v>
      </c>
      <c r="H337">
        <v>68510</v>
      </c>
      <c r="I337">
        <v>71850</v>
      </c>
      <c r="J337">
        <v>75190</v>
      </c>
      <c r="K337">
        <v>78530</v>
      </c>
      <c r="L337">
        <v>66800</v>
      </c>
      <c r="M337">
        <v>88200</v>
      </c>
      <c r="N337">
        <v>93544</v>
      </c>
      <c r="O337">
        <v>98888</v>
      </c>
      <c r="P337">
        <v>104232</v>
      </c>
      <c r="Q337">
        <v>109576</v>
      </c>
      <c r="R337">
        <v>114920</v>
      </c>
      <c r="S337">
        <v>120264</v>
      </c>
      <c r="T337">
        <v>125608</v>
      </c>
      <c r="V337" s="119">
        <v>43350</v>
      </c>
      <c r="W337" s="120">
        <v>57250</v>
      </c>
      <c r="X337" s="120">
        <v>60718</v>
      </c>
      <c r="Y337" s="120">
        <v>64186</v>
      </c>
      <c r="Z337" s="120">
        <v>67654</v>
      </c>
      <c r="AA337" s="120">
        <v>71122</v>
      </c>
      <c r="AB337" s="120">
        <v>74590</v>
      </c>
      <c r="AC337" s="120">
        <v>78058</v>
      </c>
      <c r="AD337" s="121">
        <v>81526</v>
      </c>
      <c r="AE337" s="119">
        <v>69350</v>
      </c>
      <c r="AF337" s="120">
        <v>91550</v>
      </c>
      <c r="AG337" s="120">
        <v>97098</v>
      </c>
      <c r="AH337" s="120">
        <v>102646</v>
      </c>
      <c r="AI337" s="120">
        <v>108194</v>
      </c>
      <c r="AJ337" s="120">
        <v>113742</v>
      </c>
      <c r="AK337" s="120">
        <v>119290</v>
      </c>
      <c r="AL337" s="120">
        <v>124838</v>
      </c>
      <c r="AM337" s="121">
        <v>130386</v>
      </c>
      <c r="AO337" s="119">
        <v>46000</v>
      </c>
      <c r="AP337" s="120">
        <v>60750</v>
      </c>
      <c r="AQ337" s="120">
        <v>64430</v>
      </c>
      <c r="AR337" s="120">
        <v>68110</v>
      </c>
      <c r="AS337" s="120">
        <v>71790</v>
      </c>
      <c r="AT337" s="120">
        <v>75470</v>
      </c>
      <c r="AU337" s="120">
        <v>79150</v>
      </c>
      <c r="AV337" s="120">
        <v>82830</v>
      </c>
      <c r="AW337" s="121">
        <v>86510</v>
      </c>
      <c r="AX337" s="119">
        <v>73600</v>
      </c>
      <c r="AY337" s="120">
        <v>97200</v>
      </c>
      <c r="AZ337" s="120">
        <v>103088</v>
      </c>
      <c r="BA337" s="120">
        <v>108976</v>
      </c>
      <c r="BB337" s="120">
        <v>114864</v>
      </c>
      <c r="BC337" s="120">
        <v>120752</v>
      </c>
      <c r="BD337" s="120">
        <v>126640</v>
      </c>
      <c r="BE337" s="120">
        <v>132528</v>
      </c>
      <c r="BF337" s="121">
        <v>138416</v>
      </c>
      <c r="BH337" s="119">
        <v>47050</v>
      </c>
      <c r="BI337" s="120">
        <v>62150</v>
      </c>
      <c r="BJ337" s="120">
        <v>65914</v>
      </c>
      <c r="BK337" s="120">
        <v>69678</v>
      </c>
      <c r="BL337" s="120">
        <v>73442</v>
      </c>
      <c r="BM337" s="120">
        <v>77206</v>
      </c>
      <c r="BN337" s="120">
        <v>80970</v>
      </c>
      <c r="BO337" s="120">
        <v>84734</v>
      </c>
      <c r="BP337" s="121">
        <v>88498</v>
      </c>
      <c r="BQ337" s="119">
        <v>75300</v>
      </c>
      <c r="BR337" s="120">
        <v>99400</v>
      </c>
      <c r="BS337" s="120">
        <v>105424</v>
      </c>
      <c r="BT337" s="120">
        <v>111448</v>
      </c>
      <c r="BU337" s="120">
        <v>117472</v>
      </c>
      <c r="BV337" s="120">
        <v>123496</v>
      </c>
      <c r="BW337" s="120">
        <v>129520</v>
      </c>
      <c r="BX337" s="120">
        <v>135544</v>
      </c>
      <c r="BY337" s="121">
        <v>141568</v>
      </c>
    </row>
    <row r="338" spans="1:77" x14ac:dyDescent="0.25">
      <c r="A338" s="85" t="s">
        <v>512</v>
      </c>
      <c r="C338">
        <v>41750</v>
      </c>
      <c r="D338">
        <v>55150</v>
      </c>
      <c r="E338">
        <v>58490</v>
      </c>
      <c r="F338">
        <v>61830</v>
      </c>
      <c r="G338">
        <v>65170</v>
      </c>
      <c r="H338">
        <v>68510</v>
      </c>
      <c r="I338">
        <v>71850</v>
      </c>
      <c r="J338">
        <v>75190</v>
      </c>
      <c r="K338">
        <v>78530</v>
      </c>
      <c r="L338">
        <v>66800</v>
      </c>
      <c r="M338">
        <v>88200</v>
      </c>
      <c r="N338">
        <v>93544</v>
      </c>
      <c r="O338">
        <v>98888</v>
      </c>
      <c r="P338">
        <v>104232</v>
      </c>
      <c r="Q338">
        <v>109576</v>
      </c>
      <c r="R338">
        <v>114920</v>
      </c>
      <c r="S338">
        <v>120264</v>
      </c>
      <c r="T338">
        <v>125608</v>
      </c>
      <c r="V338" s="119">
        <v>43900</v>
      </c>
      <c r="W338" s="120">
        <v>57950</v>
      </c>
      <c r="X338" s="120">
        <v>61462</v>
      </c>
      <c r="Y338" s="120">
        <v>64974</v>
      </c>
      <c r="Z338" s="120">
        <v>68486</v>
      </c>
      <c r="AA338" s="120">
        <v>71998</v>
      </c>
      <c r="AB338" s="120">
        <v>75510</v>
      </c>
      <c r="AC338" s="120">
        <v>79022</v>
      </c>
      <c r="AD338" s="121">
        <v>82534</v>
      </c>
      <c r="AE338" s="119">
        <v>70250</v>
      </c>
      <c r="AF338" s="120">
        <v>92750</v>
      </c>
      <c r="AG338" s="120">
        <v>98370</v>
      </c>
      <c r="AH338" s="120">
        <v>103990</v>
      </c>
      <c r="AI338" s="120">
        <v>109610</v>
      </c>
      <c r="AJ338" s="120">
        <v>115230</v>
      </c>
      <c r="AK338" s="120">
        <v>120850</v>
      </c>
      <c r="AL338" s="120">
        <v>126470</v>
      </c>
      <c r="AM338" s="121">
        <v>132090</v>
      </c>
      <c r="AO338" s="119">
        <v>47950</v>
      </c>
      <c r="AP338" s="120">
        <v>63250</v>
      </c>
      <c r="AQ338" s="120">
        <v>67086</v>
      </c>
      <c r="AR338" s="120">
        <v>70922</v>
      </c>
      <c r="AS338" s="120">
        <v>74758</v>
      </c>
      <c r="AT338" s="120">
        <v>78594</v>
      </c>
      <c r="AU338" s="120">
        <v>82430</v>
      </c>
      <c r="AV338" s="120">
        <v>86266</v>
      </c>
      <c r="AW338" s="121">
        <v>90102</v>
      </c>
      <c r="AX338" s="119">
        <v>76700</v>
      </c>
      <c r="AY338" s="120">
        <v>101250</v>
      </c>
      <c r="AZ338" s="120">
        <v>107386</v>
      </c>
      <c r="BA338" s="120">
        <v>113522</v>
      </c>
      <c r="BB338" s="120">
        <v>119658</v>
      </c>
      <c r="BC338" s="120">
        <v>125794</v>
      </c>
      <c r="BD338" s="120">
        <v>131930</v>
      </c>
      <c r="BE338" s="120">
        <v>138066</v>
      </c>
      <c r="BF338" s="121">
        <v>144202</v>
      </c>
      <c r="BH338" s="119">
        <v>49200</v>
      </c>
      <c r="BI338" s="120">
        <v>64950</v>
      </c>
      <c r="BJ338" s="120">
        <v>68886</v>
      </c>
      <c r="BK338" s="120">
        <v>72822</v>
      </c>
      <c r="BL338" s="120">
        <v>76758</v>
      </c>
      <c r="BM338" s="120">
        <v>80694</v>
      </c>
      <c r="BN338" s="120">
        <v>84630</v>
      </c>
      <c r="BO338" s="120">
        <v>88566</v>
      </c>
      <c r="BP338" s="121">
        <v>92502</v>
      </c>
      <c r="BQ338" s="119">
        <v>78700</v>
      </c>
      <c r="BR338" s="120">
        <v>103900</v>
      </c>
      <c r="BS338" s="120">
        <v>110196</v>
      </c>
      <c r="BT338" s="120">
        <v>116492</v>
      </c>
      <c r="BU338" s="120">
        <v>122788</v>
      </c>
      <c r="BV338" s="120">
        <v>129084</v>
      </c>
      <c r="BW338" s="120">
        <v>135380</v>
      </c>
      <c r="BX338" s="120">
        <v>141676</v>
      </c>
      <c r="BY338" s="121">
        <v>147972</v>
      </c>
    </row>
    <row r="339" spans="1:77" x14ac:dyDescent="0.25">
      <c r="A339" s="85" t="s">
        <v>513</v>
      </c>
      <c r="C339">
        <v>41750</v>
      </c>
      <c r="D339">
        <v>55150</v>
      </c>
      <c r="E339">
        <v>58490</v>
      </c>
      <c r="F339">
        <v>61830</v>
      </c>
      <c r="G339">
        <v>65170</v>
      </c>
      <c r="H339">
        <v>68510</v>
      </c>
      <c r="I339">
        <v>71850</v>
      </c>
      <c r="J339">
        <v>75190</v>
      </c>
      <c r="K339">
        <v>78530</v>
      </c>
      <c r="L339">
        <v>66800</v>
      </c>
      <c r="M339">
        <v>88200</v>
      </c>
      <c r="N339">
        <v>93544</v>
      </c>
      <c r="O339">
        <v>98888</v>
      </c>
      <c r="P339">
        <v>104232</v>
      </c>
      <c r="Q339">
        <v>109576</v>
      </c>
      <c r="R339">
        <v>114920</v>
      </c>
      <c r="S339">
        <v>120264</v>
      </c>
      <c r="T339">
        <v>125608</v>
      </c>
      <c r="V339" s="119">
        <v>45700</v>
      </c>
      <c r="W339" s="120">
        <v>60350</v>
      </c>
      <c r="X339" s="120">
        <v>64006</v>
      </c>
      <c r="Y339" s="120">
        <v>67662</v>
      </c>
      <c r="Z339" s="120">
        <v>71318</v>
      </c>
      <c r="AA339" s="120">
        <v>74974</v>
      </c>
      <c r="AB339" s="120">
        <v>78630</v>
      </c>
      <c r="AC339" s="120">
        <v>82286</v>
      </c>
      <c r="AD339" s="121">
        <v>85942</v>
      </c>
      <c r="AE339" s="119">
        <v>73100</v>
      </c>
      <c r="AF339" s="120">
        <v>96500</v>
      </c>
      <c r="AG339" s="120">
        <v>102348</v>
      </c>
      <c r="AH339" s="120">
        <v>108196</v>
      </c>
      <c r="AI339" s="120">
        <v>114044</v>
      </c>
      <c r="AJ339" s="120">
        <v>119892</v>
      </c>
      <c r="AK339" s="120">
        <v>125740</v>
      </c>
      <c r="AL339" s="120">
        <v>131588</v>
      </c>
      <c r="AM339" s="121">
        <v>137436</v>
      </c>
      <c r="AO339" s="119">
        <v>46000</v>
      </c>
      <c r="AP339" s="120">
        <v>60750</v>
      </c>
      <c r="AQ339" s="120">
        <v>64430</v>
      </c>
      <c r="AR339" s="120">
        <v>68110</v>
      </c>
      <c r="AS339" s="120">
        <v>71790</v>
      </c>
      <c r="AT339" s="120">
        <v>75470</v>
      </c>
      <c r="AU339" s="120">
        <v>79150</v>
      </c>
      <c r="AV339" s="120">
        <v>82830</v>
      </c>
      <c r="AW339" s="121">
        <v>86510</v>
      </c>
      <c r="AX339" s="119">
        <v>73600</v>
      </c>
      <c r="AY339" s="120">
        <v>97200</v>
      </c>
      <c r="AZ339" s="120">
        <v>103088</v>
      </c>
      <c r="BA339" s="120">
        <v>108976</v>
      </c>
      <c r="BB339" s="120">
        <v>114864</v>
      </c>
      <c r="BC339" s="120">
        <v>120752</v>
      </c>
      <c r="BD339" s="120">
        <v>126640</v>
      </c>
      <c r="BE339" s="120">
        <v>132528</v>
      </c>
      <c r="BF339" s="121">
        <v>138416</v>
      </c>
      <c r="BH339" s="119">
        <v>47050</v>
      </c>
      <c r="BI339" s="120">
        <v>62150</v>
      </c>
      <c r="BJ339" s="120">
        <v>65914</v>
      </c>
      <c r="BK339" s="120">
        <v>69678</v>
      </c>
      <c r="BL339" s="120">
        <v>73442</v>
      </c>
      <c r="BM339" s="120">
        <v>77206</v>
      </c>
      <c r="BN339" s="120">
        <v>80970</v>
      </c>
      <c r="BO339" s="120">
        <v>84734</v>
      </c>
      <c r="BP339" s="121">
        <v>88498</v>
      </c>
      <c r="BQ339" s="119">
        <v>75300</v>
      </c>
      <c r="BR339" s="120">
        <v>99400</v>
      </c>
      <c r="BS339" s="120">
        <v>105424</v>
      </c>
      <c r="BT339" s="120">
        <v>111448</v>
      </c>
      <c r="BU339" s="120">
        <v>117472</v>
      </c>
      <c r="BV339" s="120">
        <v>123496</v>
      </c>
      <c r="BW339" s="120">
        <v>129520</v>
      </c>
      <c r="BX339" s="120">
        <v>135544</v>
      </c>
      <c r="BY339" s="121">
        <v>141568</v>
      </c>
    </row>
    <row r="340" spans="1:77" x14ac:dyDescent="0.25">
      <c r="A340" s="85" t="s">
        <v>514</v>
      </c>
      <c r="C340">
        <v>45550</v>
      </c>
      <c r="D340">
        <v>60150</v>
      </c>
      <c r="E340">
        <v>63794</v>
      </c>
      <c r="F340">
        <v>67438</v>
      </c>
      <c r="G340">
        <v>71082</v>
      </c>
      <c r="H340">
        <v>74726</v>
      </c>
      <c r="I340">
        <v>78370</v>
      </c>
      <c r="J340">
        <v>82014</v>
      </c>
      <c r="K340">
        <v>85658</v>
      </c>
      <c r="L340">
        <v>72900</v>
      </c>
      <c r="M340">
        <v>96250</v>
      </c>
      <c r="N340">
        <v>102082</v>
      </c>
      <c r="O340">
        <v>107914</v>
      </c>
      <c r="P340">
        <v>113746</v>
      </c>
      <c r="Q340">
        <v>119578</v>
      </c>
      <c r="R340">
        <v>125410</v>
      </c>
      <c r="S340">
        <v>131242</v>
      </c>
      <c r="T340">
        <v>137074</v>
      </c>
      <c r="V340" s="119">
        <v>46750</v>
      </c>
      <c r="W340" s="120">
        <v>61750</v>
      </c>
      <c r="X340" s="120">
        <v>65490</v>
      </c>
      <c r="Y340" s="120">
        <v>69230</v>
      </c>
      <c r="Z340" s="120">
        <v>72970</v>
      </c>
      <c r="AA340" s="120">
        <v>76710</v>
      </c>
      <c r="AB340" s="120">
        <v>80450</v>
      </c>
      <c r="AC340" s="120">
        <v>84190</v>
      </c>
      <c r="AD340" s="121">
        <v>87930</v>
      </c>
      <c r="AE340" s="119">
        <v>74800</v>
      </c>
      <c r="AF340" s="120">
        <v>98750</v>
      </c>
      <c r="AG340" s="120">
        <v>104734</v>
      </c>
      <c r="AH340" s="120">
        <v>110718</v>
      </c>
      <c r="AI340" s="120">
        <v>116702</v>
      </c>
      <c r="AJ340" s="120">
        <v>122686</v>
      </c>
      <c r="AK340" s="120">
        <v>128670</v>
      </c>
      <c r="AL340" s="120">
        <v>134654</v>
      </c>
      <c r="AM340" s="121">
        <v>140638</v>
      </c>
      <c r="AO340" s="119">
        <v>51050</v>
      </c>
      <c r="AP340" s="120">
        <v>67400</v>
      </c>
      <c r="AQ340" s="120">
        <v>71484</v>
      </c>
      <c r="AR340" s="120">
        <v>75568</v>
      </c>
      <c r="AS340" s="120">
        <v>79652</v>
      </c>
      <c r="AT340" s="120">
        <v>83736</v>
      </c>
      <c r="AU340" s="120">
        <v>87820</v>
      </c>
      <c r="AV340" s="120">
        <v>91904</v>
      </c>
      <c r="AW340" s="121">
        <v>95988</v>
      </c>
      <c r="AX340" s="119">
        <v>81700</v>
      </c>
      <c r="AY340" s="120">
        <v>107850</v>
      </c>
      <c r="AZ340" s="120">
        <v>114386</v>
      </c>
      <c r="BA340" s="120">
        <v>120922</v>
      </c>
      <c r="BB340" s="120">
        <v>127458</v>
      </c>
      <c r="BC340" s="120">
        <v>133994</v>
      </c>
      <c r="BD340" s="120">
        <v>140530</v>
      </c>
      <c r="BE340" s="120">
        <v>147066</v>
      </c>
      <c r="BF340" s="121">
        <v>153602</v>
      </c>
      <c r="BH340" s="119">
        <v>53050</v>
      </c>
      <c r="BI340" s="120">
        <v>70050</v>
      </c>
      <c r="BJ340" s="120">
        <v>74294</v>
      </c>
      <c r="BK340" s="120">
        <v>78538</v>
      </c>
      <c r="BL340" s="120">
        <v>82782</v>
      </c>
      <c r="BM340" s="120">
        <v>87026</v>
      </c>
      <c r="BN340" s="120">
        <v>91270</v>
      </c>
      <c r="BO340" s="120">
        <v>95514</v>
      </c>
      <c r="BP340" s="121">
        <v>99758</v>
      </c>
      <c r="BQ340" s="119">
        <v>84900</v>
      </c>
      <c r="BR340" s="120">
        <v>112100</v>
      </c>
      <c r="BS340" s="120">
        <v>118892</v>
      </c>
      <c r="BT340" s="120">
        <v>125684</v>
      </c>
      <c r="BU340" s="120">
        <v>132476</v>
      </c>
      <c r="BV340" s="120">
        <v>139268</v>
      </c>
      <c r="BW340" s="120">
        <v>146060</v>
      </c>
      <c r="BX340" s="120">
        <v>152852</v>
      </c>
      <c r="BY340" s="121">
        <v>159644</v>
      </c>
    </row>
    <row r="341" spans="1:77" x14ac:dyDescent="0.25">
      <c r="A341" s="85" t="s">
        <v>515</v>
      </c>
      <c r="C341">
        <v>43150</v>
      </c>
      <c r="D341">
        <v>57000</v>
      </c>
      <c r="E341">
        <v>60452</v>
      </c>
      <c r="F341">
        <v>63904</v>
      </c>
      <c r="G341">
        <v>67356</v>
      </c>
      <c r="H341">
        <v>70808</v>
      </c>
      <c r="I341">
        <v>74260</v>
      </c>
      <c r="J341">
        <v>77712</v>
      </c>
      <c r="K341">
        <v>81164</v>
      </c>
      <c r="L341">
        <v>69050</v>
      </c>
      <c r="M341">
        <v>91150</v>
      </c>
      <c r="N341">
        <v>96674</v>
      </c>
      <c r="O341">
        <v>102198</v>
      </c>
      <c r="P341">
        <v>107722</v>
      </c>
      <c r="Q341">
        <v>113246</v>
      </c>
      <c r="R341">
        <v>118770</v>
      </c>
      <c r="S341">
        <v>124294</v>
      </c>
      <c r="T341">
        <v>129818</v>
      </c>
      <c r="V341" s="119">
        <v>46250</v>
      </c>
      <c r="W341" s="120">
        <v>61050</v>
      </c>
      <c r="X341" s="120">
        <v>64750</v>
      </c>
      <c r="Y341" s="120">
        <v>68450</v>
      </c>
      <c r="Z341" s="120">
        <v>72150</v>
      </c>
      <c r="AA341" s="120">
        <v>75850</v>
      </c>
      <c r="AB341" s="120">
        <v>79550</v>
      </c>
      <c r="AC341" s="120">
        <v>83250</v>
      </c>
      <c r="AD341" s="121">
        <v>86950</v>
      </c>
      <c r="AE341" s="119">
        <v>74000</v>
      </c>
      <c r="AF341" s="120">
        <v>97700</v>
      </c>
      <c r="AG341" s="120">
        <v>103620</v>
      </c>
      <c r="AH341" s="120">
        <v>109540</v>
      </c>
      <c r="AI341" s="120">
        <v>115460</v>
      </c>
      <c r="AJ341" s="120">
        <v>121380</v>
      </c>
      <c r="AK341" s="120">
        <v>127300</v>
      </c>
      <c r="AL341" s="120">
        <v>133220</v>
      </c>
      <c r="AM341" s="121">
        <v>139140</v>
      </c>
      <c r="AO341" s="119">
        <v>46250</v>
      </c>
      <c r="AP341" s="120">
        <v>61050</v>
      </c>
      <c r="AQ341" s="120">
        <v>64750</v>
      </c>
      <c r="AR341" s="120">
        <v>68450</v>
      </c>
      <c r="AS341" s="120">
        <v>72150</v>
      </c>
      <c r="AT341" s="120">
        <v>75850</v>
      </c>
      <c r="AU341" s="120">
        <v>79550</v>
      </c>
      <c r="AV341" s="120">
        <v>83250</v>
      </c>
      <c r="AW341" s="121">
        <v>86950</v>
      </c>
      <c r="AX341" s="119">
        <v>74000</v>
      </c>
      <c r="AY341" s="120">
        <v>97700</v>
      </c>
      <c r="AZ341" s="120">
        <v>103620</v>
      </c>
      <c r="BA341" s="120">
        <v>109540</v>
      </c>
      <c r="BB341" s="120">
        <v>115460</v>
      </c>
      <c r="BC341" s="120">
        <v>121380</v>
      </c>
      <c r="BD341" s="120">
        <v>127300</v>
      </c>
      <c r="BE341" s="120">
        <v>133220</v>
      </c>
      <c r="BF341" s="121">
        <v>139140</v>
      </c>
      <c r="BH341" s="119">
        <v>48950</v>
      </c>
      <c r="BI341" s="120">
        <v>64650</v>
      </c>
      <c r="BJ341" s="120">
        <v>68566</v>
      </c>
      <c r="BK341" s="120">
        <v>72482</v>
      </c>
      <c r="BL341" s="120">
        <v>76398</v>
      </c>
      <c r="BM341" s="120">
        <v>80314</v>
      </c>
      <c r="BN341" s="120">
        <v>84230</v>
      </c>
      <c r="BO341" s="120">
        <v>88146</v>
      </c>
      <c r="BP341" s="121">
        <v>92062</v>
      </c>
      <c r="BQ341" s="119">
        <v>78300</v>
      </c>
      <c r="BR341" s="120">
        <v>103400</v>
      </c>
      <c r="BS341" s="120">
        <v>109664</v>
      </c>
      <c r="BT341" s="120">
        <v>115928</v>
      </c>
      <c r="BU341" s="120">
        <v>122192</v>
      </c>
      <c r="BV341" s="120">
        <v>128456</v>
      </c>
      <c r="BW341" s="120">
        <v>134720</v>
      </c>
      <c r="BX341" s="120">
        <v>140984</v>
      </c>
      <c r="BY341" s="121">
        <v>147248</v>
      </c>
    </row>
    <row r="342" spans="1:77" x14ac:dyDescent="0.25">
      <c r="A342" s="85" t="s">
        <v>516</v>
      </c>
      <c r="C342">
        <v>42750</v>
      </c>
      <c r="D342">
        <v>56450</v>
      </c>
      <c r="E342">
        <v>59870</v>
      </c>
      <c r="F342">
        <v>63290</v>
      </c>
      <c r="G342">
        <v>66710</v>
      </c>
      <c r="H342">
        <v>70130</v>
      </c>
      <c r="I342">
        <v>73550</v>
      </c>
      <c r="J342">
        <v>76970</v>
      </c>
      <c r="K342">
        <v>80390</v>
      </c>
      <c r="L342">
        <v>68400</v>
      </c>
      <c r="M342">
        <v>90300</v>
      </c>
      <c r="N342">
        <v>95772</v>
      </c>
      <c r="O342">
        <v>101244</v>
      </c>
      <c r="P342">
        <v>106716</v>
      </c>
      <c r="Q342">
        <v>112188</v>
      </c>
      <c r="R342">
        <v>117660</v>
      </c>
      <c r="S342">
        <v>123132</v>
      </c>
      <c r="T342">
        <v>128604</v>
      </c>
      <c r="V342" s="119">
        <v>46600</v>
      </c>
      <c r="W342" s="120">
        <v>61550</v>
      </c>
      <c r="X342" s="120">
        <v>65278</v>
      </c>
      <c r="Y342" s="120">
        <v>69006</v>
      </c>
      <c r="Z342" s="120">
        <v>72734</v>
      </c>
      <c r="AA342" s="120">
        <v>76462</v>
      </c>
      <c r="AB342" s="120">
        <v>80190</v>
      </c>
      <c r="AC342" s="120">
        <v>83918</v>
      </c>
      <c r="AD342" s="121">
        <v>87646</v>
      </c>
      <c r="AE342" s="119">
        <v>74550</v>
      </c>
      <c r="AF342" s="120">
        <v>98450</v>
      </c>
      <c r="AG342" s="120">
        <v>104414</v>
      </c>
      <c r="AH342" s="120">
        <v>110378</v>
      </c>
      <c r="AI342" s="120">
        <v>116342</v>
      </c>
      <c r="AJ342" s="120">
        <v>122306</v>
      </c>
      <c r="AK342" s="120">
        <v>128270</v>
      </c>
      <c r="AL342" s="120">
        <v>134234</v>
      </c>
      <c r="AM342" s="121">
        <v>140198</v>
      </c>
      <c r="AO342" s="119">
        <v>50900</v>
      </c>
      <c r="AP342" s="120">
        <v>67200</v>
      </c>
      <c r="AQ342" s="120">
        <v>71272</v>
      </c>
      <c r="AR342" s="120">
        <v>75344</v>
      </c>
      <c r="AS342" s="120">
        <v>79416</v>
      </c>
      <c r="AT342" s="120">
        <v>83488</v>
      </c>
      <c r="AU342" s="120">
        <v>87560</v>
      </c>
      <c r="AV342" s="120">
        <v>91632</v>
      </c>
      <c r="AW342" s="121">
        <v>95704</v>
      </c>
      <c r="AX342" s="119">
        <v>81400</v>
      </c>
      <c r="AY342" s="120">
        <v>107450</v>
      </c>
      <c r="AZ342" s="120">
        <v>113962</v>
      </c>
      <c r="BA342" s="120">
        <v>120474</v>
      </c>
      <c r="BB342" s="120">
        <v>126986</v>
      </c>
      <c r="BC342" s="120">
        <v>133498</v>
      </c>
      <c r="BD342" s="120">
        <v>140010</v>
      </c>
      <c r="BE342" s="120">
        <v>146522</v>
      </c>
      <c r="BF342" s="121">
        <v>153034</v>
      </c>
      <c r="BH342" s="119">
        <v>50900</v>
      </c>
      <c r="BI342" s="120">
        <v>67200</v>
      </c>
      <c r="BJ342" s="120">
        <v>71272</v>
      </c>
      <c r="BK342" s="120">
        <v>75344</v>
      </c>
      <c r="BL342" s="120">
        <v>79416</v>
      </c>
      <c r="BM342" s="120">
        <v>83488</v>
      </c>
      <c r="BN342" s="120">
        <v>87560</v>
      </c>
      <c r="BO342" s="120">
        <v>91632</v>
      </c>
      <c r="BP342" s="121">
        <v>95704</v>
      </c>
      <c r="BQ342" s="119">
        <v>81450</v>
      </c>
      <c r="BR342" s="120">
        <v>107550</v>
      </c>
      <c r="BS342" s="120">
        <v>114066</v>
      </c>
      <c r="BT342" s="120">
        <v>120582</v>
      </c>
      <c r="BU342" s="120">
        <v>127098</v>
      </c>
      <c r="BV342" s="120">
        <v>133614</v>
      </c>
      <c r="BW342" s="120">
        <v>140130</v>
      </c>
      <c r="BX342" s="120">
        <v>146646</v>
      </c>
      <c r="BY342" s="121">
        <v>153162</v>
      </c>
    </row>
    <row r="343" spans="1:77" x14ac:dyDescent="0.25">
      <c r="A343" s="85" t="s">
        <v>517</v>
      </c>
      <c r="C343">
        <v>41750</v>
      </c>
      <c r="D343">
        <v>55150</v>
      </c>
      <c r="E343">
        <v>58490</v>
      </c>
      <c r="F343">
        <v>61830</v>
      </c>
      <c r="G343">
        <v>65170</v>
      </c>
      <c r="H343">
        <v>68510</v>
      </c>
      <c r="I343">
        <v>71850</v>
      </c>
      <c r="J343">
        <v>75190</v>
      </c>
      <c r="K343">
        <v>78530</v>
      </c>
      <c r="L343">
        <v>66800</v>
      </c>
      <c r="M343">
        <v>88200</v>
      </c>
      <c r="N343">
        <v>93544</v>
      </c>
      <c r="O343">
        <v>98888</v>
      </c>
      <c r="P343">
        <v>104232</v>
      </c>
      <c r="Q343">
        <v>109576</v>
      </c>
      <c r="R343">
        <v>114920</v>
      </c>
      <c r="S343">
        <v>120264</v>
      </c>
      <c r="T343">
        <v>125608</v>
      </c>
      <c r="V343" s="119">
        <v>43350</v>
      </c>
      <c r="W343" s="120">
        <v>57250</v>
      </c>
      <c r="X343" s="120">
        <v>60718</v>
      </c>
      <c r="Y343" s="120">
        <v>64186</v>
      </c>
      <c r="Z343" s="120">
        <v>67654</v>
      </c>
      <c r="AA343" s="120">
        <v>71122</v>
      </c>
      <c r="AB343" s="120">
        <v>74590</v>
      </c>
      <c r="AC343" s="120">
        <v>78058</v>
      </c>
      <c r="AD343" s="121">
        <v>81526</v>
      </c>
      <c r="AE343" s="119">
        <v>69350</v>
      </c>
      <c r="AF343" s="120">
        <v>91550</v>
      </c>
      <c r="AG343" s="120">
        <v>97098</v>
      </c>
      <c r="AH343" s="120">
        <v>102646</v>
      </c>
      <c r="AI343" s="120">
        <v>108194</v>
      </c>
      <c r="AJ343" s="120">
        <v>113742</v>
      </c>
      <c r="AK343" s="120">
        <v>119290</v>
      </c>
      <c r="AL343" s="120">
        <v>124838</v>
      </c>
      <c r="AM343" s="121">
        <v>130386</v>
      </c>
      <c r="AO343" s="119">
        <v>46000</v>
      </c>
      <c r="AP343" s="120">
        <v>60750</v>
      </c>
      <c r="AQ343" s="120">
        <v>64430</v>
      </c>
      <c r="AR343" s="120">
        <v>68110</v>
      </c>
      <c r="AS343" s="120">
        <v>71790</v>
      </c>
      <c r="AT343" s="120">
        <v>75470</v>
      </c>
      <c r="AU343" s="120">
        <v>79150</v>
      </c>
      <c r="AV343" s="120">
        <v>82830</v>
      </c>
      <c r="AW343" s="121">
        <v>86510</v>
      </c>
      <c r="AX343" s="119">
        <v>73600</v>
      </c>
      <c r="AY343" s="120">
        <v>97200</v>
      </c>
      <c r="AZ343" s="120">
        <v>103088</v>
      </c>
      <c r="BA343" s="120">
        <v>108976</v>
      </c>
      <c r="BB343" s="120">
        <v>114864</v>
      </c>
      <c r="BC343" s="120">
        <v>120752</v>
      </c>
      <c r="BD343" s="120">
        <v>126640</v>
      </c>
      <c r="BE343" s="120">
        <v>132528</v>
      </c>
      <c r="BF343" s="121">
        <v>138416</v>
      </c>
      <c r="BH343" s="119">
        <v>47050</v>
      </c>
      <c r="BI343" s="120">
        <v>62150</v>
      </c>
      <c r="BJ343" s="120">
        <v>65914</v>
      </c>
      <c r="BK343" s="120">
        <v>69678</v>
      </c>
      <c r="BL343" s="120">
        <v>73442</v>
      </c>
      <c r="BM343" s="120">
        <v>77206</v>
      </c>
      <c r="BN343" s="120">
        <v>80970</v>
      </c>
      <c r="BO343" s="120">
        <v>84734</v>
      </c>
      <c r="BP343" s="121">
        <v>88498</v>
      </c>
      <c r="BQ343" s="119">
        <v>75300</v>
      </c>
      <c r="BR343" s="120">
        <v>99400</v>
      </c>
      <c r="BS343" s="120">
        <v>105424</v>
      </c>
      <c r="BT343" s="120">
        <v>111448</v>
      </c>
      <c r="BU343" s="120">
        <v>117472</v>
      </c>
      <c r="BV343" s="120">
        <v>123496</v>
      </c>
      <c r="BW343" s="120">
        <v>129520</v>
      </c>
      <c r="BX343" s="120">
        <v>135544</v>
      </c>
      <c r="BY343" s="121">
        <v>141568</v>
      </c>
    </row>
    <row r="344" spans="1:77" x14ac:dyDescent="0.25">
      <c r="A344" s="85" t="s">
        <v>518</v>
      </c>
      <c r="C344">
        <v>38550</v>
      </c>
      <c r="D344">
        <v>50900</v>
      </c>
      <c r="E344">
        <v>53984</v>
      </c>
      <c r="F344">
        <v>57068</v>
      </c>
      <c r="G344">
        <v>60152</v>
      </c>
      <c r="H344">
        <v>63236</v>
      </c>
      <c r="I344">
        <v>66320</v>
      </c>
      <c r="J344">
        <v>69404</v>
      </c>
      <c r="K344">
        <v>72488</v>
      </c>
      <c r="L344">
        <v>61700</v>
      </c>
      <c r="M344">
        <v>81450</v>
      </c>
      <c r="N344">
        <v>86386</v>
      </c>
      <c r="O344">
        <v>91322</v>
      </c>
      <c r="P344">
        <v>96258</v>
      </c>
      <c r="Q344">
        <v>101194</v>
      </c>
      <c r="R344">
        <v>106130</v>
      </c>
      <c r="S344">
        <v>111066</v>
      </c>
      <c r="T344">
        <v>116002</v>
      </c>
      <c r="V344" s="119">
        <v>41350</v>
      </c>
      <c r="W344" s="120">
        <v>54600</v>
      </c>
      <c r="X344" s="120">
        <v>57908</v>
      </c>
      <c r="Y344" s="120">
        <v>61216</v>
      </c>
      <c r="Z344" s="120">
        <v>64524</v>
      </c>
      <c r="AA344" s="120">
        <v>67832</v>
      </c>
      <c r="AB344" s="120">
        <v>71140</v>
      </c>
      <c r="AC344" s="120">
        <v>74448</v>
      </c>
      <c r="AD344" s="121">
        <v>77756</v>
      </c>
      <c r="AE344" s="119">
        <v>66150</v>
      </c>
      <c r="AF344" s="120">
        <v>87350</v>
      </c>
      <c r="AG344" s="120">
        <v>92642</v>
      </c>
      <c r="AH344" s="120">
        <v>97934</v>
      </c>
      <c r="AI344" s="120">
        <v>103226</v>
      </c>
      <c r="AJ344" s="120">
        <v>108518</v>
      </c>
      <c r="AK344" s="120">
        <v>113810</v>
      </c>
      <c r="AL344" s="120">
        <v>119102</v>
      </c>
      <c r="AM344" s="121">
        <v>124394</v>
      </c>
      <c r="AO344" s="119">
        <v>42050</v>
      </c>
      <c r="AP344" s="120">
        <v>55550</v>
      </c>
      <c r="AQ344" s="120">
        <v>58914</v>
      </c>
      <c r="AR344" s="120">
        <v>62278</v>
      </c>
      <c r="AS344" s="120">
        <v>65642</v>
      </c>
      <c r="AT344" s="120">
        <v>69006</v>
      </c>
      <c r="AU344" s="120">
        <v>72370</v>
      </c>
      <c r="AV344" s="120">
        <v>75734</v>
      </c>
      <c r="AW344" s="121">
        <v>79098</v>
      </c>
      <c r="AX344" s="119">
        <v>67300</v>
      </c>
      <c r="AY344" s="120">
        <v>88850</v>
      </c>
      <c r="AZ344" s="120">
        <v>94234</v>
      </c>
      <c r="BA344" s="120">
        <v>99618</v>
      </c>
      <c r="BB344" s="120">
        <v>105002</v>
      </c>
      <c r="BC344" s="120">
        <v>110386</v>
      </c>
      <c r="BD344" s="120">
        <v>115770</v>
      </c>
      <c r="BE344" s="120">
        <v>121154</v>
      </c>
      <c r="BF344" s="121">
        <v>126538</v>
      </c>
      <c r="BH344" s="119">
        <v>44500</v>
      </c>
      <c r="BI344" s="120">
        <v>58750</v>
      </c>
      <c r="BJ344" s="120">
        <v>62310</v>
      </c>
      <c r="BK344" s="120">
        <v>65870</v>
      </c>
      <c r="BL344" s="120">
        <v>69430</v>
      </c>
      <c r="BM344" s="120">
        <v>72990</v>
      </c>
      <c r="BN344" s="120">
        <v>76550</v>
      </c>
      <c r="BO344" s="120">
        <v>80110</v>
      </c>
      <c r="BP344" s="121">
        <v>83670</v>
      </c>
      <c r="BQ344" s="119">
        <v>71200</v>
      </c>
      <c r="BR344" s="120">
        <v>94000</v>
      </c>
      <c r="BS344" s="120">
        <v>99696</v>
      </c>
      <c r="BT344" s="120">
        <v>105392</v>
      </c>
      <c r="BU344" s="120">
        <v>111088</v>
      </c>
      <c r="BV344" s="120">
        <v>116784</v>
      </c>
      <c r="BW344" s="120">
        <v>122480</v>
      </c>
      <c r="BX344" s="120">
        <v>128176</v>
      </c>
      <c r="BY344" s="121">
        <v>133872</v>
      </c>
    </row>
    <row r="345" spans="1:77" x14ac:dyDescent="0.25">
      <c r="A345" s="85" t="s">
        <v>519</v>
      </c>
      <c r="C345">
        <v>38600</v>
      </c>
      <c r="D345">
        <v>51000</v>
      </c>
      <c r="E345">
        <v>54088</v>
      </c>
      <c r="F345">
        <v>57176</v>
      </c>
      <c r="G345">
        <v>60264</v>
      </c>
      <c r="H345">
        <v>63352</v>
      </c>
      <c r="I345">
        <v>66440</v>
      </c>
      <c r="J345">
        <v>69528</v>
      </c>
      <c r="K345">
        <v>72616</v>
      </c>
      <c r="L345">
        <v>61750</v>
      </c>
      <c r="M345">
        <v>81500</v>
      </c>
      <c r="N345">
        <v>86440</v>
      </c>
      <c r="O345">
        <v>91380</v>
      </c>
      <c r="P345">
        <v>96320</v>
      </c>
      <c r="Q345">
        <v>101260</v>
      </c>
      <c r="R345">
        <v>106200</v>
      </c>
      <c r="S345">
        <v>111140</v>
      </c>
      <c r="T345">
        <v>116080</v>
      </c>
      <c r="V345" s="119">
        <v>42000</v>
      </c>
      <c r="W345" s="120">
        <v>55450</v>
      </c>
      <c r="X345" s="120">
        <v>58810</v>
      </c>
      <c r="Y345" s="120">
        <v>62170</v>
      </c>
      <c r="Z345" s="120">
        <v>65530</v>
      </c>
      <c r="AA345" s="120">
        <v>68890</v>
      </c>
      <c r="AB345" s="120">
        <v>72250</v>
      </c>
      <c r="AC345" s="120">
        <v>75610</v>
      </c>
      <c r="AD345" s="121">
        <v>78970</v>
      </c>
      <c r="AE345" s="119">
        <v>67200</v>
      </c>
      <c r="AF345" s="120">
        <v>88750</v>
      </c>
      <c r="AG345" s="120">
        <v>94126</v>
      </c>
      <c r="AH345" s="120">
        <v>99502</v>
      </c>
      <c r="AI345" s="120">
        <v>104878</v>
      </c>
      <c r="AJ345" s="120">
        <v>110254</v>
      </c>
      <c r="AK345" s="120">
        <v>115630</v>
      </c>
      <c r="AL345" s="120">
        <v>121006</v>
      </c>
      <c r="AM345" s="121">
        <v>126382</v>
      </c>
      <c r="AO345" s="119">
        <v>42550</v>
      </c>
      <c r="AP345" s="120">
        <v>56200</v>
      </c>
      <c r="AQ345" s="120">
        <v>59604</v>
      </c>
      <c r="AR345" s="120">
        <v>63008</v>
      </c>
      <c r="AS345" s="120">
        <v>66412</v>
      </c>
      <c r="AT345" s="120">
        <v>69816</v>
      </c>
      <c r="AU345" s="120">
        <v>73220</v>
      </c>
      <c r="AV345" s="120">
        <v>76624</v>
      </c>
      <c r="AW345" s="121">
        <v>80028</v>
      </c>
      <c r="AX345" s="119">
        <v>68100</v>
      </c>
      <c r="AY345" s="120">
        <v>89900</v>
      </c>
      <c r="AZ345" s="120">
        <v>95348</v>
      </c>
      <c r="BA345" s="120">
        <v>100796</v>
      </c>
      <c r="BB345" s="120">
        <v>106244</v>
      </c>
      <c r="BC345" s="120">
        <v>111692</v>
      </c>
      <c r="BD345" s="120">
        <v>117140</v>
      </c>
      <c r="BE345" s="120">
        <v>122588</v>
      </c>
      <c r="BF345" s="121">
        <v>128036</v>
      </c>
      <c r="BH345" s="119">
        <v>45500</v>
      </c>
      <c r="BI345" s="120">
        <v>60100</v>
      </c>
      <c r="BJ345" s="120">
        <v>63740</v>
      </c>
      <c r="BK345" s="120">
        <v>67380</v>
      </c>
      <c r="BL345" s="120">
        <v>71020</v>
      </c>
      <c r="BM345" s="120">
        <v>74660</v>
      </c>
      <c r="BN345" s="120">
        <v>78300</v>
      </c>
      <c r="BO345" s="120">
        <v>81940</v>
      </c>
      <c r="BP345" s="121">
        <v>85580</v>
      </c>
      <c r="BQ345" s="119">
        <v>72800</v>
      </c>
      <c r="BR345" s="120">
        <v>96100</v>
      </c>
      <c r="BS345" s="120">
        <v>101924</v>
      </c>
      <c r="BT345" s="120">
        <v>107748</v>
      </c>
      <c r="BU345" s="120">
        <v>113572</v>
      </c>
      <c r="BV345" s="120">
        <v>119396</v>
      </c>
      <c r="BW345" s="120">
        <v>125220</v>
      </c>
      <c r="BX345" s="120">
        <v>131044</v>
      </c>
      <c r="BY345" s="121">
        <v>136868</v>
      </c>
    </row>
    <row r="346" spans="1:77" x14ac:dyDescent="0.25">
      <c r="A346" s="85" t="s">
        <v>520</v>
      </c>
      <c r="C346">
        <v>38550</v>
      </c>
      <c r="D346">
        <v>50900</v>
      </c>
      <c r="E346">
        <v>53984</v>
      </c>
      <c r="F346">
        <v>57068</v>
      </c>
      <c r="G346">
        <v>60152</v>
      </c>
      <c r="H346">
        <v>63236</v>
      </c>
      <c r="I346">
        <v>66320</v>
      </c>
      <c r="J346">
        <v>69404</v>
      </c>
      <c r="K346">
        <v>72488</v>
      </c>
      <c r="L346">
        <v>61700</v>
      </c>
      <c r="M346">
        <v>81450</v>
      </c>
      <c r="N346">
        <v>86386</v>
      </c>
      <c r="O346">
        <v>91322</v>
      </c>
      <c r="P346">
        <v>96258</v>
      </c>
      <c r="Q346">
        <v>101194</v>
      </c>
      <c r="R346">
        <v>106130</v>
      </c>
      <c r="S346">
        <v>111066</v>
      </c>
      <c r="T346">
        <v>116002</v>
      </c>
      <c r="V346" s="119">
        <v>41350</v>
      </c>
      <c r="W346" s="120">
        <v>54600</v>
      </c>
      <c r="X346" s="120">
        <v>57908</v>
      </c>
      <c r="Y346" s="120">
        <v>61216</v>
      </c>
      <c r="Z346" s="120">
        <v>64524</v>
      </c>
      <c r="AA346" s="120">
        <v>67832</v>
      </c>
      <c r="AB346" s="120">
        <v>71140</v>
      </c>
      <c r="AC346" s="120">
        <v>74448</v>
      </c>
      <c r="AD346" s="121">
        <v>77756</v>
      </c>
      <c r="AE346" s="119">
        <v>66150</v>
      </c>
      <c r="AF346" s="120">
        <v>87350</v>
      </c>
      <c r="AG346" s="120">
        <v>92642</v>
      </c>
      <c r="AH346" s="120">
        <v>97934</v>
      </c>
      <c r="AI346" s="120">
        <v>103226</v>
      </c>
      <c r="AJ346" s="120">
        <v>108518</v>
      </c>
      <c r="AK346" s="120">
        <v>113810</v>
      </c>
      <c r="AL346" s="120">
        <v>119102</v>
      </c>
      <c r="AM346" s="121">
        <v>124394</v>
      </c>
      <c r="AO346" s="119">
        <v>45150</v>
      </c>
      <c r="AP346" s="120">
        <v>59600</v>
      </c>
      <c r="AQ346" s="120">
        <v>63212</v>
      </c>
      <c r="AR346" s="120">
        <v>66824</v>
      </c>
      <c r="AS346" s="120">
        <v>70436</v>
      </c>
      <c r="AT346" s="120">
        <v>74048</v>
      </c>
      <c r="AU346" s="120">
        <v>77660</v>
      </c>
      <c r="AV346" s="120">
        <v>81272</v>
      </c>
      <c r="AW346" s="121">
        <v>84884</v>
      </c>
      <c r="AX346" s="119">
        <v>72250</v>
      </c>
      <c r="AY346" s="120">
        <v>95400</v>
      </c>
      <c r="AZ346" s="120">
        <v>101180</v>
      </c>
      <c r="BA346" s="120">
        <v>106960</v>
      </c>
      <c r="BB346" s="120">
        <v>112740</v>
      </c>
      <c r="BC346" s="120">
        <v>118520</v>
      </c>
      <c r="BD346" s="120">
        <v>124300</v>
      </c>
      <c r="BE346" s="120">
        <v>130080</v>
      </c>
      <c r="BF346" s="121">
        <v>135860</v>
      </c>
      <c r="BH346" s="119">
        <v>45150</v>
      </c>
      <c r="BI346" s="120">
        <v>59600</v>
      </c>
      <c r="BJ346" s="120">
        <v>63212</v>
      </c>
      <c r="BK346" s="120">
        <v>66824</v>
      </c>
      <c r="BL346" s="120">
        <v>70436</v>
      </c>
      <c r="BM346" s="120">
        <v>74048</v>
      </c>
      <c r="BN346" s="120">
        <v>77660</v>
      </c>
      <c r="BO346" s="120">
        <v>81272</v>
      </c>
      <c r="BP346" s="121">
        <v>84884</v>
      </c>
      <c r="BQ346" s="119">
        <v>72250</v>
      </c>
      <c r="BR346" s="120">
        <v>95400</v>
      </c>
      <c r="BS346" s="120">
        <v>101180</v>
      </c>
      <c r="BT346" s="120">
        <v>106960</v>
      </c>
      <c r="BU346" s="120">
        <v>112740</v>
      </c>
      <c r="BV346" s="120">
        <v>118520</v>
      </c>
      <c r="BW346" s="120">
        <v>124300</v>
      </c>
      <c r="BX346" s="120">
        <v>130080</v>
      </c>
      <c r="BY346" s="121">
        <v>135860</v>
      </c>
    </row>
    <row r="347" spans="1:77" x14ac:dyDescent="0.25">
      <c r="A347" s="85" t="s">
        <v>521</v>
      </c>
      <c r="C347">
        <v>38850</v>
      </c>
      <c r="D347">
        <v>51300</v>
      </c>
      <c r="E347">
        <v>54408</v>
      </c>
      <c r="F347">
        <v>57516</v>
      </c>
      <c r="G347">
        <v>60624</v>
      </c>
      <c r="H347">
        <v>63732</v>
      </c>
      <c r="I347">
        <v>66840</v>
      </c>
      <c r="J347">
        <v>69948</v>
      </c>
      <c r="K347">
        <v>73056</v>
      </c>
      <c r="L347">
        <v>62150</v>
      </c>
      <c r="M347">
        <v>82050</v>
      </c>
      <c r="N347">
        <v>87022</v>
      </c>
      <c r="O347">
        <v>91994</v>
      </c>
      <c r="P347">
        <v>96966</v>
      </c>
      <c r="Q347">
        <v>101938</v>
      </c>
      <c r="R347">
        <v>106910</v>
      </c>
      <c r="S347">
        <v>111882</v>
      </c>
      <c r="T347">
        <v>116854</v>
      </c>
      <c r="V347" s="119">
        <v>41350</v>
      </c>
      <c r="W347" s="120">
        <v>54600</v>
      </c>
      <c r="X347" s="120">
        <v>57908</v>
      </c>
      <c r="Y347" s="120">
        <v>61216</v>
      </c>
      <c r="Z347" s="120">
        <v>64524</v>
      </c>
      <c r="AA347" s="120">
        <v>67832</v>
      </c>
      <c r="AB347" s="120">
        <v>71140</v>
      </c>
      <c r="AC347" s="120">
        <v>74448</v>
      </c>
      <c r="AD347" s="121">
        <v>77756</v>
      </c>
      <c r="AE347" s="119">
        <v>66150</v>
      </c>
      <c r="AF347" s="120">
        <v>87350</v>
      </c>
      <c r="AG347" s="120">
        <v>92642</v>
      </c>
      <c r="AH347" s="120">
        <v>97934</v>
      </c>
      <c r="AI347" s="120">
        <v>103226</v>
      </c>
      <c r="AJ347" s="120">
        <v>108518</v>
      </c>
      <c r="AK347" s="120">
        <v>113810</v>
      </c>
      <c r="AL347" s="120">
        <v>119102</v>
      </c>
      <c r="AM347" s="121">
        <v>124394</v>
      </c>
      <c r="AO347" s="119">
        <v>42050</v>
      </c>
      <c r="AP347" s="120">
        <v>55550</v>
      </c>
      <c r="AQ347" s="120">
        <v>58914</v>
      </c>
      <c r="AR347" s="120">
        <v>62278</v>
      </c>
      <c r="AS347" s="120">
        <v>65642</v>
      </c>
      <c r="AT347" s="120">
        <v>69006</v>
      </c>
      <c r="AU347" s="120">
        <v>72370</v>
      </c>
      <c r="AV347" s="120">
        <v>75734</v>
      </c>
      <c r="AW347" s="121">
        <v>79098</v>
      </c>
      <c r="AX347" s="119">
        <v>67300</v>
      </c>
      <c r="AY347" s="120">
        <v>88850</v>
      </c>
      <c r="AZ347" s="120">
        <v>94234</v>
      </c>
      <c r="BA347" s="120">
        <v>99618</v>
      </c>
      <c r="BB347" s="120">
        <v>105002</v>
      </c>
      <c r="BC347" s="120">
        <v>110386</v>
      </c>
      <c r="BD347" s="120">
        <v>115770</v>
      </c>
      <c r="BE347" s="120">
        <v>121154</v>
      </c>
      <c r="BF347" s="121">
        <v>126538</v>
      </c>
      <c r="BH347" s="119">
        <v>42850</v>
      </c>
      <c r="BI347" s="120">
        <v>56600</v>
      </c>
      <c r="BJ347" s="120">
        <v>60028</v>
      </c>
      <c r="BK347" s="120">
        <v>63456</v>
      </c>
      <c r="BL347" s="120">
        <v>66884</v>
      </c>
      <c r="BM347" s="120">
        <v>70312</v>
      </c>
      <c r="BN347" s="120">
        <v>73740</v>
      </c>
      <c r="BO347" s="120">
        <v>77168</v>
      </c>
      <c r="BP347" s="121">
        <v>80596</v>
      </c>
      <c r="BQ347" s="119">
        <v>68550</v>
      </c>
      <c r="BR347" s="120">
        <v>90500</v>
      </c>
      <c r="BS347" s="120">
        <v>95984</v>
      </c>
      <c r="BT347" s="120">
        <v>101468</v>
      </c>
      <c r="BU347" s="120">
        <v>106952</v>
      </c>
      <c r="BV347" s="120">
        <v>112436</v>
      </c>
      <c r="BW347" s="120">
        <v>117920</v>
      </c>
      <c r="BX347" s="120">
        <v>123404</v>
      </c>
      <c r="BY347" s="121">
        <v>128888</v>
      </c>
    </row>
    <row r="348" spans="1:77" x14ac:dyDescent="0.25">
      <c r="A348" s="85" t="s">
        <v>522</v>
      </c>
      <c r="C348">
        <v>39750</v>
      </c>
      <c r="D348">
        <v>52500</v>
      </c>
      <c r="E348">
        <v>55680</v>
      </c>
      <c r="F348">
        <v>58860</v>
      </c>
      <c r="G348">
        <v>62040</v>
      </c>
      <c r="H348">
        <v>65220</v>
      </c>
      <c r="I348">
        <v>68400</v>
      </c>
      <c r="J348">
        <v>71580</v>
      </c>
      <c r="K348">
        <v>74760</v>
      </c>
      <c r="L348">
        <v>63600</v>
      </c>
      <c r="M348">
        <v>83950</v>
      </c>
      <c r="N348">
        <v>89038</v>
      </c>
      <c r="O348">
        <v>94126</v>
      </c>
      <c r="P348">
        <v>99214</v>
      </c>
      <c r="Q348">
        <v>104302</v>
      </c>
      <c r="R348">
        <v>109390</v>
      </c>
      <c r="S348">
        <v>114478</v>
      </c>
      <c r="T348">
        <v>119566</v>
      </c>
      <c r="V348" s="119">
        <v>41350</v>
      </c>
      <c r="W348" s="120">
        <v>54600</v>
      </c>
      <c r="X348" s="120">
        <v>57908</v>
      </c>
      <c r="Y348" s="120">
        <v>61216</v>
      </c>
      <c r="Z348" s="120">
        <v>64524</v>
      </c>
      <c r="AA348" s="120">
        <v>67832</v>
      </c>
      <c r="AB348" s="120">
        <v>71140</v>
      </c>
      <c r="AC348" s="120">
        <v>74448</v>
      </c>
      <c r="AD348" s="121">
        <v>77756</v>
      </c>
      <c r="AE348" s="119">
        <v>66150</v>
      </c>
      <c r="AF348" s="120">
        <v>87350</v>
      </c>
      <c r="AG348" s="120">
        <v>92642</v>
      </c>
      <c r="AH348" s="120">
        <v>97934</v>
      </c>
      <c r="AI348" s="120">
        <v>103226</v>
      </c>
      <c r="AJ348" s="120">
        <v>108518</v>
      </c>
      <c r="AK348" s="120">
        <v>113810</v>
      </c>
      <c r="AL348" s="120">
        <v>119102</v>
      </c>
      <c r="AM348" s="121">
        <v>124394</v>
      </c>
      <c r="AO348" s="119">
        <v>42050</v>
      </c>
      <c r="AP348" s="120">
        <v>55550</v>
      </c>
      <c r="AQ348" s="120">
        <v>58914</v>
      </c>
      <c r="AR348" s="120">
        <v>62278</v>
      </c>
      <c r="AS348" s="120">
        <v>65642</v>
      </c>
      <c r="AT348" s="120">
        <v>69006</v>
      </c>
      <c r="AU348" s="120">
        <v>72370</v>
      </c>
      <c r="AV348" s="120">
        <v>75734</v>
      </c>
      <c r="AW348" s="121">
        <v>79098</v>
      </c>
      <c r="AX348" s="119">
        <v>67300</v>
      </c>
      <c r="AY348" s="120">
        <v>88850</v>
      </c>
      <c r="AZ348" s="120">
        <v>94234</v>
      </c>
      <c r="BA348" s="120">
        <v>99618</v>
      </c>
      <c r="BB348" s="120">
        <v>105002</v>
      </c>
      <c r="BC348" s="120">
        <v>110386</v>
      </c>
      <c r="BD348" s="120">
        <v>115770</v>
      </c>
      <c r="BE348" s="120">
        <v>121154</v>
      </c>
      <c r="BF348" s="121">
        <v>126538</v>
      </c>
      <c r="BH348" s="119">
        <v>42850</v>
      </c>
      <c r="BI348" s="120">
        <v>56600</v>
      </c>
      <c r="BJ348" s="120">
        <v>60028</v>
      </c>
      <c r="BK348" s="120">
        <v>63456</v>
      </c>
      <c r="BL348" s="120">
        <v>66884</v>
      </c>
      <c r="BM348" s="120">
        <v>70312</v>
      </c>
      <c r="BN348" s="120">
        <v>73740</v>
      </c>
      <c r="BO348" s="120">
        <v>77168</v>
      </c>
      <c r="BP348" s="121">
        <v>80596</v>
      </c>
      <c r="BQ348" s="119">
        <v>68550</v>
      </c>
      <c r="BR348" s="120">
        <v>90500</v>
      </c>
      <c r="BS348" s="120">
        <v>95984</v>
      </c>
      <c r="BT348" s="120">
        <v>101468</v>
      </c>
      <c r="BU348" s="120">
        <v>106952</v>
      </c>
      <c r="BV348" s="120">
        <v>112436</v>
      </c>
      <c r="BW348" s="120">
        <v>117920</v>
      </c>
      <c r="BX348" s="120">
        <v>123404</v>
      </c>
      <c r="BY348" s="121">
        <v>128888</v>
      </c>
    </row>
    <row r="349" spans="1:77" x14ac:dyDescent="0.25">
      <c r="A349" s="85" t="s">
        <v>523</v>
      </c>
      <c r="C349">
        <v>38550</v>
      </c>
      <c r="D349">
        <v>50900</v>
      </c>
      <c r="E349">
        <v>53984</v>
      </c>
      <c r="F349">
        <v>57068</v>
      </c>
      <c r="G349">
        <v>60152</v>
      </c>
      <c r="H349">
        <v>63236</v>
      </c>
      <c r="I349">
        <v>66320</v>
      </c>
      <c r="J349">
        <v>69404</v>
      </c>
      <c r="K349">
        <v>72488</v>
      </c>
      <c r="L349">
        <v>61700</v>
      </c>
      <c r="M349">
        <v>81450</v>
      </c>
      <c r="N349">
        <v>86386</v>
      </c>
      <c r="O349">
        <v>91322</v>
      </c>
      <c r="P349">
        <v>96258</v>
      </c>
      <c r="Q349">
        <v>101194</v>
      </c>
      <c r="R349">
        <v>106130</v>
      </c>
      <c r="S349">
        <v>111066</v>
      </c>
      <c r="T349">
        <v>116002</v>
      </c>
      <c r="V349" s="119">
        <v>41350</v>
      </c>
      <c r="W349" s="120">
        <v>54600</v>
      </c>
      <c r="X349" s="120">
        <v>57908</v>
      </c>
      <c r="Y349" s="120">
        <v>61216</v>
      </c>
      <c r="Z349" s="120">
        <v>64524</v>
      </c>
      <c r="AA349" s="120">
        <v>67832</v>
      </c>
      <c r="AB349" s="120">
        <v>71140</v>
      </c>
      <c r="AC349" s="120">
        <v>74448</v>
      </c>
      <c r="AD349" s="121">
        <v>77756</v>
      </c>
      <c r="AE349" s="119">
        <v>66150</v>
      </c>
      <c r="AF349" s="120">
        <v>87350</v>
      </c>
      <c r="AG349" s="120">
        <v>92642</v>
      </c>
      <c r="AH349" s="120">
        <v>97934</v>
      </c>
      <c r="AI349" s="120">
        <v>103226</v>
      </c>
      <c r="AJ349" s="120">
        <v>108518</v>
      </c>
      <c r="AK349" s="120">
        <v>113810</v>
      </c>
      <c r="AL349" s="120">
        <v>119102</v>
      </c>
      <c r="AM349" s="121">
        <v>124394</v>
      </c>
      <c r="AO349" s="119">
        <v>45150</v>
      </c>
      <c r="AP349" s="120">
        <v>59600</v>
      </c>
      <c r="AQ349" s="120">
        <v>63212</v>
      </c>
      <c r="AR349" s="120">
        <v>66824</v>
      </c>
      <c r="AS349" s="120">
        <v>70436</v>
      </c>
      <c r="AT349" s="120">
        <v>74048</v>
      </c>
      <c r="AU349" s="120">
        <v>77660</v>
      </c>
      <c r="AV349" s="120">
        <v>81272</v>
      </c>
      <c r="AW349" s="121">
        <v>84884</v>
      </c>
      <c r="AX349" s="119">
        <v>72250</v>
      </c>
      <c r="AY349" s="120">
        <v>95400</v>
      </c>
      <c r="AZ349" s="120">
        <v>101180</v>
      </c>
      <c r="BA349" s="120">
        <v>106960</v>
      </c>
      <c r="BB349" s="120">
        <v>112740</v>
      </c>
      <c r="BC349" s="120">
        <v>118520</v>
      </c>
      <c r="BD349" s="120">
        <v>124300</v>
      </c>
      <c r="BE349" s="120">
        <v>130080</v>
      </c>
      <c r="BF349" s="121">
        <v>135860</v>
      </c>
      <c r="BH349" s="119">
        <v>45150</v>
      </c>
      <c r="BI349" s="120">
        <v>59600</v>
      </c>
      <c r="BJ349" s="120">
        <v>63212</v>
      </c>
      <c r="BK349" s="120">
        <v>66824</v>
      </c>
      <c r="BL349" s="120">
        <v>70436</v>
      </c>
      <c r="BM349" s="120">
        <v>74048</v>
      </c>
      <c r="BN349" s="120">
        <v>77660</v>
      </c>
      <c r="BO349" s="120">
        <v>81272</v>
      </c>
      <c r="BP349" s="121">
        <v>84884</v>
      </c>
      <c r="BQ349" s="119">
        <v>72250</v>
      </c>
      <c r="BR349" s="120">
        <v>95400</v>
      </c>
      <c r="BS349" s="120">
        <v>101180</v>
      </c>
      <c r="BT349" s="120">
        <v>106960</v>
      </c>
      <c r="BU349" s="120">
        <v>112740</v>
      </c>
      <c r="BV349" s="120">
        <v>118520</v>
      </c>
      <c r="BW349" s="120">
        <v>124300</v>
      </c>
      <c r="BX349" s="120">
        <v>130080</v>
      </c>
      <c r="BY349" s="121">
        <v>135860</v>
      </c>
    </row>
    <row r="350" spans="1:77" x14ac:dyDescent="0.25">
      <c r="A350" s="85" t="s">
        <v>524</v>
      </c>
      <c r="C350">
        <v>38550</v>
      </c>
      <c r="D350">
        <v>50900</v>
      </c>
      <c r="E350">
        <v>53984</v>
      </c>
      <c r="F350">
        <v>57068</v>
      </c>
      <c r="G350">
        <v>60152</v>
      </c>
      <c r="H350">
        <v>63236</v>
      </c>
      <c r="I350">
        <v>66320</v>
      </c>
      <c r="J350">
        <v>69404</v>
      </c>
      <c r="K350">
        <v>72488</v>
      </c>
      <c r="L350">
        <v>61700</v>
      </c>
      <c r="M350">
        <v>81450</v>
      </c>
      <c r="N350">
        <v>86386</v>
      </c>
      <c r="O350">
        <v>91322</v>
      </c>
      <c r="P350">
        <v>96258</v>
      </c>
      <c r="Q350">
        <v>101194</v>
      </c>
      <c r="R350">
        <v>106130</v>
      </c>
      <c r="S350">
        <v>111066</v>
      </c>
      <c r="T350">
        <v>116002</v>
      </c>
      <c r="V350" s="119">
        <v>41350</v>
      </c>
      <c r="W350" s="120">
        <v>54600</v>
      </c>
      <c r="X350" s="120">
        <v>57908</v>
      </c>
      <c r="Y350" s="120">
        <v>61216</v>
      </c>
      <c r="Z350" s="120">
        <v>64524</v>
      </c>
      <c r="AA350" s="120">
        <v>67832</v>
      </c>
      <c r="AB350" s="120">
        <v>71140</v>
      </c>
      <c r="AC350" s="120">
        <v>74448</v>
      </c>
      <c r="AD350" s="121">
        <v>77756</v>
      </c>
      <c r="AE350" s="119">
        <v>66150</v>
      </c>
      <c r="AF350" s="120">
        <v>87350</v>
      </c>
      <c r="AG350" s="120">
        <v>92642</v>
      </c>
      <c r="AH350" s="120">
        <v>97934</v>
      </c>
      <c r="AI350" s="120">
        <v>103226</v>
      </c>
      <c r="AJ350" s="120">
        <v>108518</v>
      </c>
      <c r="AK350" s="120">
        <v>113810</v>
      </c>
      <c r="AL350" s="120">
        <v>119102</v>
      </c>
      <c r="AM350" s="121">
        <v>124394</v>
      </c>
      <c r="AO350" s="119">
        <v>42050</v>
      </c>
      <c r="AP350" s="120">
        <v>55550</v>
      </c>
      <c r="AQ350" s="120">
        <v>58914</v>
      </c>
      <c r="AR350" s="120">
        <v>62278</v>
      </c>
      <c r="AS350" s="120">
        <v>65642</v>
      </c>
      <c r="AT350" s="120">
        <v>69006</v>
      </c>
      <c r="AU350" s="120">
        <v>72370</v>
      </c>
      <c r="AV350" s="120">
        <v>75734</v>
      </c>
      <c r="AW350" s="121">
        <v>79098</v>
      </c>
      <c r="AX350" s="119">
        <v>67300</v>
      </c>
      <c r="AY350" s="120">
        <v>88850</v>
      </c>
      <c r="AZ350" s="120">
        <v>94234</v>
      </c>
      <c r="BA350" s="120">
        <v>99618</v>
      </c>
      <c r="BB350" s="120">
        <v>105002</v>
      </c>
      <c r="BC350" s="120">
        <v>110386</v>
      </c>
      <c r="BD350" s="120">
        <v>115770</v>
      </c>
      <c r="BE350" s="120">
        <v>121154</v>
      </c>
      <c r="BF350" s="121">
        <v>126538</v>
      </c>
      <c r="BH350" s="119">
        <v>42850</v>
      </c>
      <c r="BI350" s="120">
        <v>56600</v>
      </c>
      <c r="BJ350" s="120">
        <v>60028</v>
      </c>
      <c r="BK350" s="120">
        <v>63456</v>
      </c>
      <c r="BL350" s="120">
        <v>66884</v>
      </c>
      <c r="BM350" s="120">
        <v>70312</v>
      </c>
      <c r="BN350" s="120">
        <v>73740</v>
      </c>
      <c r="BO350" s="120">
        <v>77168</v>
      </c>
      <c r="BP350" s="121">
        <v>80596</v>
      </c>
      <c r="BQ350" s="119">
        <v>68550</v>
      </c>
      <c r="BR350" s="120">
        <v>90500</v>
      </c>
      <c r="BS350" s="120">
        <v>95984</v>
      </c>
      <c r="BT350" s="120">
        <v>101468</v>
      </c>
      <c r="BU350" s="120">
        <v>106952</v>
      </c>
      <c r="BV350" s="120">
        <v>112436</v>
      </c>
      <c r="BW350" s="120">
        <v>117920</v>
      </c>
      <c r="BX350" s="120">
        <v>123404</v>
      </c>
      <c r="BY350" s="121">
        <v>128888</v>
      </c>
    </row>
    <row r="351" spans="1:77" x14ac:dyDescent="0.25">
      <c r="A351" s="85" t="s">
        <v>525</v>
      </c>
      <c r="C351">
        <v>42550</v>
      </c>
      <c r="D351">
        <v>56200</v>
      </c>
      <c r="E351">
        <v>59604</v>
      </c>
      <c r="F351">
        <v>63008</v>
      </c>
      <c r="G351">
        <v>66412</v>
      </c>
      <c r="H351">
        <v>69816</v>
      </c>
      <c r="I351">
        <v>73220</v>
      </c>
      <c r="J351">
        <v>76624</v>
      </c>
      <c r="K351">
        <v>80028</v>
      </c>
      <c r="L351">
        <v>68100</v>
      </c>
      <c r="M351">
        <v>89900</v>
      </c>
      <c r="N351">
        <v>95348</v>
      </c>
      <c r="O351">
        <v>100796</v>
      </c>
      <c r="P351">
        <v>106244</v>
      </c>
      <c r="Q351">
        <v>111692</v>
      </c>
      <c r="R351">
        <v>117140</v>
      </c>
      <c r="S351">
        <v>122588</v>
      </c>
      <c r="T351">
        <v>128036</v>
      </c>
      <c r="V351" s="119">
        <v>45750</v>
      </c>
      <c r="W351" s="120">
        <v>60400</v>
      </c>
      <c r="X351" s="120">
        <v>64060</v>
      </c>
      <c r="Y351" s="120">
        <v>67720</v>
      </c>
      <c r="Z351" s="120">
        <v>71380</v>
      </c>
      <c r="AA351" s="120">
        <v>75040</v>
      </c>
      <c r="AB351" s="120">
        <v>78700</v>
      </c>
      <c r="AC351" s="120">
        <v>82360</v>
      </c>
      <c r="AD351" s="121">
        <v>86020</v>
      </c>
      <c r="AE351" s="119">
        <v>73200</v>
      </c>
      <c r="AF351" s="120">
        <v>96650</v>
      </c>
      <c r="AG351" s="120">
        <v>102506</v>
      </c>
      <c r="AH351" s="120">
        <v>108362</v>
      </c>
      <c r="AI351" s="120">
        <v>114218</v>
      </c>
      <c r="AJ351" s="120">
        <v>120074</v>
      </c>
      <c r="AK351" s="120">
        <v>125930</v>
      </c>
      <c r="AL351" s="120">
        <v>131786</v>
      </c>
      <c r="AM351" s="121">
        <v>137642</v>
      </c>
      <c r="AO351" s="119">
        <v>46900</v>
      </c>
      <c r="AP351" s="120">
        <v>61950</v>
      </c>
      <c r="AQ351" s="120">
        <v>65702</v>
      </c>
      <c r="AR351" s="120">
        <v>69454</v>
      </c>
      <c r="AS351" s="120">
        <v>73206</v>
      </c>
      <c r="AT351" s="120">
        <v>76958</v>
      </c>
      <c r="AU351" s="120">
        <v>80710</v>
      </c>
      <c r="AV351" s="120">
        <v>84462</v>
      </c>
      <c r="AW351" s="121">
        <v>88214</v>
      </c>
      <c r="AX351" s="119">
        <v>75050</v>
      </c>
      <c r="AY351" s="120">
        <v>99100</v>
      </c>
      <c r="AZ351" s="120">
        <v>105104</v>
      </c>
      <c r="BA351" s="120">
        <v>111108</v>
      </c>
      <c r="BB351" s="120">
        <v>117112</v>
      </c>
      <c r="BC351" s="120">
        <v>123116</v>
      </c>
      <c r="BD351" s="120">
        <v>129120</v>
      </c>
      <c r="BE351" s="120">
        <v>135124</v>
      </c>
      <c r="BF351" s="121">
        <v>141128</v>
      </c>
      <c r="BH351" s="119">
        <v>48250</v>
      </c>
      <c r="BI351" s="120">
        <v>63700</v>
      </c>
      <c r="BJ351" s="120">
        <v>67560</v>
      </c>
      <c r="BK351" s="120">
        <v>71420</v>
      </c>
      <c r="BL351" s="120">
        <v>75280</v>
      </c>
      <c r="BM351" s="120">
        <v>79140</v>
      </c>
      <c r="BN351" s="120">
        <v>83000</v>
      </c>
      <c r="BO351" s="120">
        <v>86860</v>
      </c>
      <c r="BP351" s="121">
        <v>90720</v>
      </c>
      <c r="BQ351" s="119">
        <v>77200</v>
      </c>
      <c r="BR351" s="120">
        <v>101950</v>
      </c>
      <c r="BS351" s="120">
        <v>108126</v>
      </c>
      <c r="BT351" s="120">
        <v>114302</v>
      </c>
      <c r="BU351" s="120">
        <v>120478</v>
      </c>
      <c r="BV351" s="120">
        <v>126654</v>
      </c>
      <c r="BW351" s="120">
        <v>132830</v>
      </c>
      <c r="BX351" s="120">
        <v>139006</v>
      </c>
      <c r="BY351" s="121">
        <v>145182</v>
      </c>
    </row>
    <row r="352" spans="1:77" x14ac:dyDescent="0.25">
      <c r="A352" s="85" t="s">
        <v>526</v>
      </c>
      <c r="C352">
        <v>38550</v>
      </c>
      <c r="D352">
        <v>50900</v>
      </c>
      <c r="E352">
        <v>53984</v>
      </c>
      <c r="F352">
        <v>57068</v>
      </c>
      <c r="G352">
        <v>60152</v>
      </c>
      <c r="H352">
        <v>63236</v>
      </c>
      <c r="I352">
        <v>66320</v>
      </c>
      <c r="J352">
        <v>69404</v>
      </c>
      <c r="K352">
        <v>72488</v>
      </c>
      <c r="L352">
        <v>61700</v>
      </c>
      <c r="M352">
        <v>81450</v>
      </c>
      <c r="N352">
        <v>86386</v>
      </c>
      <c r="O352">
        <v>91322</v>
      </c>
      <c r="P352">
        <v>96258</v>
      </c>
      <c r="Q352">
        <v>101194</v>
      </c>
      <c r="R352">
        <v>106130</v>
      </c>
      <c r="S352">
        <v>111066</v>
      </c>
      <c r="T352">
        <v>116002</v>
      </c>
      <c r="V352" s="119">
        <v>41350</v>
      </c>
      <c r="W352" s="120">
        <v>54600</v>
      </c>
      <c r="X352" s="120">
        <v>57908</v>
      </c>
      <c r="Y352" s="120">
        <v>61216</v>
      </c>
      <c r="Z352" s="120">
        <v>64524</v>
      </c>
      <c r="AA352" s="120">
        <v>67832</v>
      </c>
      <c r="AB352" s="120">
        <v>71140</v>
      </c>
      <c r="AC352" s="120">
        <v>74448</v>
      </c>
      <c r="AD352" s="121">
        <v>77756</v>
      </c>
      <c r="AE352" s="119">
        <v>66150</v>
      </c>
      <c r="AF352" s="120">
        <v>87350</v>
      </c>
      <c r="AG352" s="120">
        <v>92642</v>
      </c>
      <c r="AH352" s="120">
        <v>97934</v>
      </c>
      <c r="AI352" s="120">
        <v>103226</v>
      </c>
      <c r="AJ352" s="120">
        <v>108518</v>
      </c>
      <c r="AK352" s="120">
        <v>113810</v>
      </c>
      <c r="AL352" s="120">
        <v>119102</v>
      </c>
      <c r="AM352" s="121">
        <v>124394</v>
      </c>
      <c r="AO352" s="119">
        <v>42050</v>
      </c>
      <c r="AP352" s="120">
        <v>55550</v>
      </c>
      <c r="AQ352" s="120">
        <v>58914</v>
      </c>
      <c r="AR352" s="120">
        <v>62278</v>
      </c>
      <c r="AS352" s="120">
        <v>65642</v>
      </c>
      <c r="AT352" s="120">
        <v>69006</v>
      </c>
      <c r="AU352" s="120">
        <v>72370</v>
      </c>
      <c r="AV352" s="120">
        <v>75734</v>
      </c>
      <c r="AW352" s="121">
        <v>79098</v>
      </c>
      <c r="AX352" s="119">
        <v>67300</v>
      </c>
      <c r="AY352" s="120">
        <v>88850</v>
      </c>
      <c r="AZ352" s="120">
        <v>94234</v>
      </c>
      <c r="BA352" s="120">
        <v>99618</v>
      </c>
      <c r="BB352" s="120">
        <v>105002</v>
      </c>
      <c r="BC352" s="120">
        <v>110386</v>
      </c>
      <c r="BD352" s="120">
        <v>115770</v>
      </c>
      <c r="BE352" s="120">
        <v>121154</v>
      </c>
      <c r="BF352" s="121">
        <v>126538</v>
      </c>
      <c r="BH352" s="119">
        <v>44650</v>
      </c>
      <c r="BI352" s="120">
        <v>58950</v>
      </c>
      <c r="BJ352" s="120">
        <v>62522</v>
      </c>
      <c r="BK352" s="120">
        <v>66094</v>
      </c>
      <c r="BL352" s="120">
        <v>69666</v>
      </c>
      <c r="BM352" s="120">
        <v>73238</v>
      </c>
      <c r="BN352" s="120">
        <v>76810</v>
      </c>
      <c r="BO352" s="120">
        <v>80382</v>
      </c>
      <c r="BP352" s="121">
        <v>83954</v>
      </c>
      <c r="BQ352" s="119">
        <v>71450</v>
      </c>
      <c r="BR352" s="120">
        <v>94350</v>
      </c>
      <c r="BS352" s="120">
        <v>100066</v>
      </c>
      <c r="BT352" s="120">
        <v>105782</v>
      </c>
      <c r="BU352" s="120">
        <v>111498</v>
      </c>
      <c r="BV352" s="120">
        <v>117214</v>
      </c>
      <c r="BW352" s="120">
        <v>122930</v>
      </c>
      <c r="BX352" s="120">
        <v>128646</v>
      </c>
      <c r="BY352" s="121">
        <v>134362</v>
      </c>
    </row>
    <row r="353" spans="1:77" x14ac:dyDescent="0.25">
      <c r="A353" s="85" t="s">
        <v>527</v>
      </c>
      <c r="C353">
        <v>38550</v>
      </c>
      <c r="D353">
        <v>50900</v>
      </c>
      <c r="E353">
        <v>53984</v>
      </c>
      <c r="F353">
        <v>57068</v>
      </c>
      <c r="G353">
        <v>60152</v>
      </c>
      <c r="H353">
        <v>63236</v>
      </c>
      <c r="I353">
        <v>66320</v>
      </c>
      <c r="J353">
        <v>69404</v>
      </c>
      <c r="K353">
        <v>72488</v>
      </c>
      <c r="L353">
        <v>61700</v>
      </c>
      <c r="M353">
        <v>81450</v>
      </c>
      <c r="N353">
        <v>86386</v>
      </c>
      <c r="O353">
        <v>91322</v>
      </c>
      <c r="P353">
        <v>96258</v>
      </c>
      <c r="Q353">
        <v>101194</v>
      </c>
      <c r="R353">
        <v>106130</v>
      </c>
      <c r="S353">
        <v>111066</v>
      </c>
      <c r="T353">
        <v>116002</v>
      </c>
      <c r="V353" s="119">
        <v>41350</v>
      </c>
      <c r="W353" s="120">
        <v>54600</v>
      </c>
      <c r="X353" s="120">
        <v>57908</v>
      </c>
      <c r="Y353" s="120">
        <v>61216</v>
      </c>
      <c r="Z353" s="120">
        <v>64524</v>
      </c>
      <c r="AA353" s="120">
        <v>67832</v>
      </c>
      <c r="AB353" s="120">
        <v>71140</v>
      </c>
      <c r="AC353" s="120">
        <v>74448</v>
      </c>
      <c r="AD353" s="121">
        <v>77756</v>
      </c>
      <c r="AE353" s="119">
        <v>66150</v>
      </c>
      <c r="AF353" s="120">
        <v>87350</v>
      </c>
      <c r="AG353" s="120">
        <v>92642</v>
      </c>
      <c r="AH353" s="120">
        <v>97934</v>
      </c>
      <c r="AI353" s="120">
        <v>103226</v>
      </c>
      <c r="AJ353" s="120">
        <v>108518</v>
      </c>
      <c r="AK353" s="120">
        <v>113810</v>
      </c>
      <c r="AL353" s="120">
        <v>119102</v>
      </c>
      <c r="AM353" s="121">
        <v>124394</v>
      </c>
      <c r="AO353" s="119">
        <v>42050</v>
      </c>
      <c r="AP353" s="120">
        <v>55550</v>
      </c>
      <c r="AQ353" s="120">
        <v>58914</v>
      </c>
      <c r="AR353" s="120">
        <v>62278</v>
      </c>
      <c r="AS353" s="120">
        <v>65642</v>
      </c>
      <c r="AT353" s="120">
        <v>69006</v>
      </c>
      <c r="AU353" s="120">
        <v>72370</v>
      </c>
      <c r="AV353" s="120">
        <v>75734</v>
      </c>
      <c r="AW353" s="121">
        <v>79098</v>
      </c>
      <c r="AX353" s="119">
        <v>67300</v>
      </c>
      <c r="AY353" s="120">
        <v>88850</v>
      </c>
      <c r="AZ353" s="120">
        <v>94234</v>
      </c>
      <c r="BA353" s="120">
        <v>99618</v>
      </c>
      <c r="BB353" s="120">
        <v>105002</v>
      </c>
      <c r="BC353" s="120">
        <v>110386</v>
      </c>
      <c r="BD353" s="120">
        <v>115770</v>
      </c>
      <c r="BE353" s="120">
        <v>121154</v>
      </c>
      <c r="BF353" s="121">
        <v>126538</v>
      </c>
      <c r="BH353" s="119">
        <v>42850</v>
      </c>
      <c r="BI353" s="120">
        <v>56600</v>
      </c>
      <c r="BJ353" s="120">
        <v>60028</v>
      </c>
      <c r="BK353" s="120">
        <v>63456</v>
      </c>
      <c r="BL353" s="120">
        <v>66884</v>
      </c>
      <c r="BM353" s="120">
        <v>70312</v>
      </c>
      <c r="BN353" s="120">
        <v>73740</v>
      </c>
      <c r="BO353" s="120">
        <v>77168</v>
      </c>
      <c r="BP353" s="121">
        <v>80596</v>
      </c>
      <c r="BQ353" s="119">
        <v>68550</v>
      </c>
      <c r="BR353" s="120">
        <v>90500</v>
      </c>
      <c r="BS353" s="120">
        <v>95984</v>
      </c>
      <c r="BT353" s="120">
        <v>101468</v>
      </c>
      <c r="BU353" s="120">
        <v>106952</v>
      </c>
      <c r="BV353" s="120">
        <v>112436</v>
      </c>
      <c r="BW353" s="120">
        <v>117920</v>
      </c>
      <c r="BX353" s="120">
        <v>123404</v>
      </c>
      <c r="BY353" s="121">
        <v>128888</v>
      </c>
    </row>
    <row r="354" spans="1:77" x14ac:dyDescent="0.25">
      <c r="A354" s="85" t="s">
        <v>528</v>
      </c>
      <c r="C354">
        <v>38550</v>
      </c>
      <c r="D354">
        <v>50900</v>
      </c>
      <c r="E354">
        <v>53984</v>
      </c>
      <c r="F354">
        <v>57068</v>
      </c>
      <c r="G354">
        <v>60152</v>
      </c>
      <c r="H354">
        <v>63236</v>
      </c>
      <c r="I354">
        <v>66320</v>
      </c>
      <c r="J354">
        <v>69404</v>
      </c>
      <c r="K354">
        <v>72488</v>
      </c>
      <c r="L354">
        <v>61700</v>
      </c>
      <c r="M354">
        <v>81450</v>
      </c>
      <c r="N354">
        <v>86386</v>
      </c>
      <c r="O354">
        <v>91322</v>
      </c>
      <c r="P354">
        <v>96258</v>
      </c>
      <c r="Q354">
        <v>101194</v>
      </c>
      <c r="R354">
        <v>106130</v>
      </c>
      <c r="S354">
        <v>111066</v>
      </c>
      <c r="T354">
        <v>116002</v>
      </c>
      <c r="V354" s="119">
        <v>41350</v>
      </c>
      <c r="W354" s="120">
        <v>54600</v>
      </c>
      <c r="X354" s="120">
        <v>57908</v>
      </c>
      <c r="Y354" s="120">
        <v>61216</v>
      </c>
      <c r="Z354" s="120">
        <v>64524</v>
      </c>
      <c r="AA354" s="120">
        <v>67832</v>
      </c>
      <c r="AB354" s="120">
        <v>71140</v>
      </c>
      <c r="AC354" s="120">
        <v>74448</v>
      </c>
      <c r="AD354" s="121">
        <v>77756</v>
      </c>
      <c r="AE354" s="119">
        <v>66150</v>
      </c>
      <c r="AF354" s="120">
        <v>87350</v>
      </c>
      <c r="AG354" s="120">
        <v>92642</v>
      </c>
      <c r="AH354" s="120">
        <v>97934</v>
      </c>
      <c r="AI354" s="120">
        <v>103226</v>
      </c>
      <c r="AJ354" s="120">
        <v>108518</v>
      </c>
      <c r="AK354" s="120">
        <v>113810</v>
      </c>
      <c r="AL354" s="120">
        <v>119102</v>
      </c>
      <c r="AM354" s="121">
        <v>124394</v>
      </c>
      <c r="AO354" s="119">
        <v>42050</v>
      </c>
      <c r="AP354" s="120">
        <v>55550</v>
      </c>
      <c r="AQ354" s="120">
        <v>58914</v>
      </c>
      <c r="AR354" s="120">
        <v>62278</v>
      </c>
      <c r="AS354" s="120">
        <v>65642</v>
      </c>
      <c r="AT354" s="120">
        <v>69006</v>
      </c>
      <c r="AU354" s="120">
        <v>72370</v>
      </c>
      <c r="AV354" s="120">
        <v>75734</v>
      </c>
      <c r="AW354" s="121">
        <v>79098</v>
      </c>
      <c r="AX354" s="119">
        <v>67300</v>
      </c>
      <c r="AY354" s="120">
        <v>88850</v>
      </c>
      <c r="AZ354" s="120">
        <v>94234</v>
      </c>
      <c r="BA354" s="120">
        <v>99618</v>
      </c>
      <c r="BB354" s="120">
        <v>105002</v>
      </c>
      <c r="BC354" s="120">
        <v>110386</v>
      </c>
      <c r="BD354" s="120">
        <v>115770</v>
      </c>
      <c r="BE354" s="120">
        <v>121154</v>
      </c>
      <c r="BF354" s="121">
        <v>126538</v>
      </c>
      <c r="BH354" s="119">
        <v>42850</v>
      </c>
      <c r="BI354" s="120">
        <v>56600</v>
      </c>
      <c r="BJ354" s="120">
        <v>60028</v>
      </c>
      <c r="BK354" s="120">
        <v>63456</v>
      </c>
      <c r="BL354" s="120">
        <v>66884</v>
      </c>
      <c r="BM354" s="120">
        <v>70312</v>
      </c>
      <c r="BN354" s="120">
        <v>73740</v>
      </c>
      <c r="BO354" s="120">
        <v>77168</v>
      </c>
      <c r="BP354" s="121">
        <v>80596</v>
      </c>
      <c r="BQ354" s="119">
        <v>68550</v>
      </c>
      <c r="BR354" s="120">
        <v>90500</v>
      </c>
      <c r="BS354" s="120">
        <v>95984</v>
      </c>
      <c r="BT354" s="120">
        <v>101468</v>
      </c>
      <c r="BU354" s="120">
        <v>106952</v>
      </c>
      <c r="BV354" s="120">
        <v>112436</v>
      </c>
      <c r="BW354" s="120">
        <v>117920</v>
      </c>
      <c r="BX354" s="120">
        <v>123404</v>
      </c>
      <c r="BY354" s="121">
        <v>128888</v>
      </c>
    </row>
    <row r="355" spans="1:77" x14ac:dyDescent="0.25">
      <c r="A355" s="85" t="s">
        <v>529</v>
      </c>
      <c r="C355">
        <v>38700</v>
      </c>
      <c r="D355">
        <v>51100</v>
      </c>
      <c r="E355">
        <v>54196</v>
      </c>
      <c r="F355">
        <v>57292</v>
      </c>
      <c r="G355">
        <v>60388</v>
      </c>
      <c r="H355">
        <v>63484</v>
      </c>
      <c r="I355">
        <v>66580</v>
      </c>
      <c r="J355">
        <v>69676</v>
      </c>
      <c r="K355">
        <v>72772</v>
      </c>
      <c r="L355">
        <v>61900</v>
      </c>
      <c r="M355">
        <v>81700</v>
      </c>
      <c r="N355">
        <v>86652</v>
      </c>
      <c r="O355">
        <v>91604</v>
      </c>
      <c r="P355">
        <v>96556</v>
      </c>
      <c r="Q355">
        <v>101508</v>
      </c>
      <c r="R355">
        <v>106460</v>
      </c>
      <c r="S355">
        <v>111412</v>
      </c>
      <c r="T355">
        <v>116364</v>
      </c>
      <c r="V355" s="119">
        <v>41350</v>
      </c>
      <c r="W355" s="120">
        <v>54600</v>
      </c>
      <c r="X355" s="120">
        <v>57908</v>
      </c>
      <c r="Y355" s="120">
        <v>61216</v>
      </c>
      <c r="Z355" s="120">
        <v>64524</v>
      </c>
      <c r="AA355" s="120">
        <v>67832</v>
      </c>
      <c r="AB355" s="120">
        <v>71140</v>
      </c>
      <c r="AC355" s="120">
        <v>74448</v>
      </c>
      <c r="AD355" s="121">
        <v>77756</v>
      </c>
      <c r="AE355" s="119">
        <v>66150</v>
      </c>
      <c r="AF355" s="120">
        <v>87350</v>
      </c>
      <c r="AG355" s="120">
        <v>92642</v>
      </c>
      <c r="AH355" s="120">
        <v>97934</v>
      </c>
      <c r="AI355" s="120">
        <v>103226</v>
      </c>
      <c r="AJ355" s="120">
        <v>108518</v>
      </c>
      <c r="AK355" s="120">
        <v>113810</v>
      </c>
      <c r="AL355" s="120">
        <v>119102</v>
      </c>
      <c r="AM355" s="121">
        <v>124394</v>
      </c>
      <c r="AO355" s="119">
        <v>42050</v>
      </c>
      <c r="AP355" s="120">
        <v>55550</v>
      </c>
      <c r="AQ355" s="120">
        <v>58914</v>
      </c>
      <c r="AR355" s="120">
        <v>62278</v>
      </c>
      <c r="AS355" s="120">
        <v>65642</v>
      </c>
      <c r="AT355" s="120">
        <v>69006</v>
      </c>
      <c r="AU355" s="120">
        <v>72370</v>
      </c>
      <c r="AV355" s="120">
        <v>75734</v>
      </c>
      <c r="AW355" s="121">
        <v>79098</v>
      </c>
      <c r="AX355" s="119">
        <v>67300</v>
      </c>
      <c r="AY355" s="120">
        <v>88850</v>
      </c>
      <c r="AZ355" s="120">
        <v>94234</v>
      </c>
      <c r="BA355" s="120">
        <v>99618</v>
      </c>
      <c r="BB355" s="120">
        <v>105002</v>
      </c>
      <c r="BC355" s="120">
        <v>110386</v>
      </c>
      <c r="BD355" s="120">
        <v>115770</v>
      </c>
      <c r="BE355" s="120">
        <v>121154</v>
      </c>
      <c r="BF355" s="121">
        <v>126538</v>
      </c>
      <c r="BH355" s="119">
        <v>42850</v>
      </c>
      <c r="BI355" s="120">
        <v>56600</v>
      </c>
      <c r="BJ355" s="120">
        <v>60028</v>
      </c>
      <c r="BK355" s="120">
        <v>63456</v>
      </c>
      <c r="BL355" s="120">
        <v>66884</v>
      </c>
      <c r="BM355" s="120">
        <v>70312</v>
      </c>
      <c r="BN355" s="120">
        <v>73740</v>
      </c>
      <c r="BO355" s="120">
        <v>77168</v>
      </c>
      <c r="BP355" s="121">
        <v>80596</v>
      </c>
      <c r="BQ355" s="119">
        <v>68550</v>
      </c>
      <c r="BR355" s="120">
        <v>90500</v>
      </c>
      <c r="BS355" s="120">
        <v>95984</v>
      </c>
      <c r="BT355" s="120">
        <v>101468</v>
      </c>
      <c r="BU355" s="120">
        <v>106952</v>
      </c>
      <c r="BV355" s="120">
        <v>112436</v>
      </c>
      <c r="BW355" s="120">
        <v>117920</v>
      </c>
      <c r="BX355" s="120">
        <v>123404</v>
      </c>
      <c r="BY355" s="121">
        <v>128888</v>
      </c>
    </row>
    <row r="356" spans="1:77" x14ac:dyDescent="0.25">
      <c r="A356" s="85" t="s">
        <v>530</v>
      </c>
      <c r="C356">
        <v>38850</v>
      </c>
      <c r="D356">
        <v>51300</v>
      </c>
      <c r="E356">
        <v>54408</v>
      </c>
      <c r="F356">
        <v>57516</v>
      </c>
      <c r="G356">
        <v>60624</v>
      </c>
      <c r="H356">
        <v>63732</v>
      </c>
      <c r="I356">
        <v>66840</v>
      </c>
      <c r="J356">
        <v>69948</v>
      </c>
      <c r="K356">
        <v>73056</v>
      </c>
      <c r="L356">
        <v>62150</v>
      </c>
      <c r="M356">
        <v>82050</v>
      </c>
      <c r="N356">
        <v>87022</v>
      </c>
      <c r="O356">
        <v>91994</v>
      </c>
      <c r="P356">
        <v>96966</v>
      </c>
      <c r="Q356">
        <v>101938</v>
      </c>
      <c r="R356">
        <v>106910</v>
      </c>
      <c r="S356">
        <v>111882</v>
      </c>
      <c r="T356">
        <v>116854</v>
      </c>
      <c r="V356" s="119">
        <v>41350</v>
      </c>
      <c r="W356" s="120">
        <v>54600</v>
      </c>
      <c r="X356" s="120">
        <v>57908</v>
      </c>
      <c r="Y356" s="120">
        <v>61216</v>
      </c>
      <c r="Z356" s="120">
        <v>64524</v>
      </c>
      <c r="AA356" s="120">
        <v>67832</v>
      </c>
      <c r="AB356" s="120">
        <v>71140</v>
      </c>
      <c r="AC356" s="120">
        <v>74448</v>
      </c>
      <c r="AD356" s="121">
        <v>77756</v>
      </c>
      <c r="AE356" s="119">
        <v>66150</v>
      </c>
      <c r="AF356" s="120">
        <v>87350</v>
      </c>
      <c r="AG356" s="120">
        <v>92642</v>
      </c>
      <c r="AH356" s="120">
        <v>97934</v>
      </c>
      <c r="AI356" s="120">
        <v>103226</v>
      </c>
      <c r="AJ356" s="120">
        <v>108518</v>
      </c>
      <c r="AK356" s="120">
        <v>113810</v>
      </c>
      <c r="AL356" s="120">
        <v>119102</v>
      </c>
      <c r="AM356" s="121">
        <v>124394</v>
      </c>
      <c r="AO356" s="119">
        <v>42550</v>
      </c>
      <c r="AP356" s="120">
        <v>56200</v>
      </c>
      <c r="AQ356" s="120">
        <v>59604</v>
      </c>
      <c r="AR356" s="120">
        <v>63008</v>
      </c>
      <c r="AS356" s="120">
        <v>66412</v>
      </c>
      <c r="AT356" s="120">
        <v>69816</v>
      </c>
      <c r="AU356" s="120">
        <v>73220</v>
      </c>
      <c r="AV356" s="120">
        <v>76624</v>
      </c>
      <c r="AW356" s="121">
        <v>80028</v>
      </c>
      <c r="AX356" s="119">
        <v>68100</v>
      </c>
      <c r="AY356" s="120">
        <v>89900</v>
      </c>
      <c r="AZ356" s="120">
        <v>95348</v>
      </c>
      <c r="BA356" s="120">
        <v>100796</v>
      </c>
      <c r="BB356" s="120">
        <v>106244</v>
      </c>
      <c r="BC356" s="120">
        <v>111692</v>
      </c>
      <c r="BD356" s="120">
        <v>117140</v>
      </c>
      <c r="BE356" s="120">
        <v>122588</v>
      </c>
      <c r="BF356" s="121">
        <v>128036</v>
      </c>
      <c r="BH356" s="119">
        <v>46800</v>
      </c>
      <c r="BI356" s="120">
        <v>61800</v>
      </c>
      <c r="BJ356" s="120">
        <v>65544</v>
      </c>
      <c r="BK356" s="120">
        <v>69288</v>
      </c>
      <c r="BL356" s="120">
        <v>73032</v>
      </c>
      <c r="BM356" s="120">
        <v>76776</v>
      </c>
      <c r="BN356" s="120">
        <v>80520</v>
      </c>
      <c r="BO356" s="120">
        <v>84264</v>
      </c>
      <c r="BP356" s="121">
        <v>88008</v>
      </c>
      <c r="BQ356" s="119">
        <v>74900</v>
      </c>
      <c r="BR356" s="120">
        <v>98850</v>
      </c>
      <c r="BS356" s="120">
        <v>104842</v>
      </c>
      <c r="BT356" s="120">
        <v>110834</v>
      </c>
      <c r="BU356" s="120">
        <v>116826</v>
      </c>
      <c r="BV356" s="120">
        <v>122818</v>
      </c>
      <c r="BW356" s="120">
        <v>128810</v>
      </c>
      <c r="BX356" s="120">
        <v>134802</v>
      </c>
      <c r="BY356" s="121">
        <v>140794</v>
      </c>
    </row>
    <row r="357" spans="1:77" x14ac:dyDescent="0.25">
      <c r="A357" s="85" t="s">
        <v>531</v>
      </c>
      <c r="C357">
        <v>39950</v>
      </c>
      <c r="D357">
        <v>52750</v>
      </c>
      <c r="E357">
        <v>55946</v>
      </c>
      <c r="F357">
        <v>59142</v>
      </c>
      <c r="G357">
        <v>62338</v>
      </c>
      <c r="H357">
        <v>65534</v>
      </c>
      <c r="I357">
        <v>68730</v>
      </c>
      <c r="J357">
        <v>71926</v>
      </c>
      <c r="K357">
        <v>75122</v>
      </c>
      <c r="L357">
        <v>63900</v>
      </c>
      <c r="M357">
        <v>84350</v>
      </c>
      <c r="N357">
        <v>89462</v>
      </c>
      <c r="O357">
        <v>94574</v>
      </c>
      <c r="P357">
        <v>99686</v>
      </c>
      <c r="Q357">
        <v>104798</v>
      </c>
      <c r="R357">
        <v>109910</v>
      </c>
      <c r="S357">
        <v>115022</v>
      </c>
      <c r="T357">
        <v>120134</v>
      </c>
      <c r="V357" s="119">
        <v>41350</v>
      </c>
      <c r="W357" s="120">
        <v>54600</v>
      </c>
      <c r="X357" s="120">
        <v>57908</v>
      </c>
      <c r="Y357" s="120">
        <v>61216</v>
      </c>
      <c r="Z357" s="120">
        <v>64524</v>
      </c>
      <c r="AA357" s="120">
        <v>67832</v>
      </c>
      <c r="AB357" s="120">
        <v>71140</v>
      </c>
      <c r="AC357" s="120">
        <v>74448</v>
      </c>
      <c r="AD357" s="121">
        <v>77756</v>
      </c>
      <c r="AE357" s="119">
        <v>66150</v>
      </c>
      <c r="AF357" s="120">
        <v>87350</v>
      </c>
      <c r="AG357" s="120">
        <v>92642</v>
      </c>
      <c r="AH357" s="120">
        <v>97934</v>
      </c>
      <c r="AI357" s="120">
        <v>103226</v>
      </c>
      <c r="AJ357" s="120">
        <v>108518</v>
      </c>
      <c r="AK357" s="120">
        <v>113810</v>
      </c>
      <c r="AL357" s="120">
        <v>119102</v>
      </c>
      <c r="AM357" s="121">
        <v>124394</v>
      </c>
      <c r="AO357" s="119">
        <v>42050</v>
      </c>
      <c r="AP357" s="120">
        <v>55550</v>
      </c>
      <c r="AQ357" s="120">
        <v>58914</v>
      </c>
      <c r="AR357" s="120">
        <v>62278</v>
      </c>
      <c r="AS357" s="120">
        <v>65642</v>
      </c>
      <c r="AT357" s="120">
        <v>69006</v>
      </c>
      <c r="AU357" s="120">
        <v>72370</v>
      </c>
      <c r="AV357" s="120">
        <v>75734</v>
      </c>
      <c r="AW357" s="121">
        <v>79098</v>
      </c>
      <c r="AX357" s="119">
        <v>67300</v>
      </c>
      <c r="AY357" s="120">
        <v>88850</v>
      </c>
      <c r="AZ357" s="120">
        <v>94234</v>
      </c>
      <c r="BA357" s="120">
        <v>99618</v>
      </c>
      <c r="BB357" s="120">
        <v>105002</v>
      </c>
      <c r="BC357" s="120">
        <v>110386</v>
      </c>
      <c r="BD357" s="120">
        <v>115770</v>
      </c>
      <c r="BE357" s="120">
        <v>121154</v>
      </c>
      <c r="BF357" s="121">
        <v>126538</v>
      </c>
      <c r="BH357" s="119">
        <v>42850</v>
      </c>
      <c r="BI357" s="120">
        <v>56600</v>
      </c>
      <c r="BJ357" s="120">
        <v>60028</v>
      </c>
      <c r="BK357" s="120">
        <v>63456</v>
      </c>
      <c r="BL357" s="120">
        <v>66884</v>
      </c>
      <c r="BM357" s="120">
        <v>70312</v>
      </c>
      <c r="BN357" s="120">
        <v>73740</v>
      </c>
      <c r="BO357" s="120">
        <v>77168</v>
      </c>
      <c r="BP357" s="121">
        <v>80596</v>
      </c>
      <c r="BQ357" s="119">
        <v>68550</v>
      </c>
      <c r="BR357" s="120">
        <v>90500</v>
      </c>
      <c r="BS357" s="120">
        <v>95984</v>
      </c>
      <c r="BT357" s="120">
        <v>101468</v>
      </c>
      <c r="BU357" s="120">
        <v>106952</v>
      </c>
      <c r="BV357" s="120">
        <v>112436</v>
      </c>
      <c r="BW357" s="120">
        <v>117920</v>
      </c>
      <c r="BX357" s="120">
        <v>123404</v>
      </c>
      <c r="BY357" s="121">
        <v>128888</v>
      </c>
    </row>
    <row r="358" spans="1:77" x14ac:dyDescent="0.25">
      <c r="A358" s="85" t="s">
        <v>532</v>
      </c>
      <c r="C358">
        <v>38550</v>
      </c>
      <c r="D358">
        <v>50900</v>
      </c>
      <c r="E358">
        <v>53984</v>
      </c>
      <c r="F358">
        <v>57068</v>
      </c>
      <c r="G358">
        <v>60152</v>
      </c>
      <c r="H358">
        <v>63236</v>
      </c>
      <c r="I358">
        <v>66320</v>
      </c>
      <c r="J358">
        <v>69404</v>
      </c>
      <c r="K358">
        <v>72488</v>
      </c>
      <c r="L358">
        <v>61700</v>
      </c>
      <c r="M358">
        <v>81450</v>
      </c>
      <c r="N358">
        <v>86386</v>
      </c>
      <c r="O358">
        <v>91322</v>
      </c>
      <c r="P358">
        <v>96258</v>
      </c>
      <c r="Q358">
        <v>101194</v>
      </c>
      <c r="R358">
        <v>106130</v>
      </c>
      <c r="S358">
        <v>111066</v>
      </c>
      <c r="T358">
        <v>116002</v>
      </c>
      <c r="V358" s="119">
        <v>41350</v>
      </c>
      <c r="W358" s="120">
        <v>54600</v>
      </c>
      <c r="X358" s="120">
        <v>57908</v>
      </c>
      <c r="Y358" s="120">
        <v>61216</v>
      </c>
      <c r="Z358" s="120">
        <v>64524</v>
      </c>
      <c r="AA358" s="120">
        <v>67832</v>
      </c>
      <c r="AB358" s="120">
        <v>71140</v>
      </c>
      <c r="AC358" s="120">
        <v>74448</v>
      </c>
      <c r="AD358" s="121">
        <v>77756</v>
      </c>
      <c r="AE358" s="119">
        <v>66150</v>
      </c>
      <c r="AF358" s="120">
        <v>87350</v>
      </c>
      <c r="AG358" s="120">
        <v>92642</v>
      </c>
      <c r="AH358" s="120">
        <v>97934</v>
      </c>
      <c r="AI358" s="120">
        <v>103226</v>
      </c>
      <c r="AJ358" s="120">
        <v>108518</v>
      </c>
      <c r="AK358" s="120">
        <v>113810</v>
      </c>
      <c r="AL358" s="120">
        <v>119102</v>
      </c>
      <c r="AM358" s="121">
        <v>124394</v>
      </c>
      <c r="AO358" s="119">
        <v>42050</v>
      </c>
      <c r="AP358" s="120">
        <v>55550</v>
      </c>
      <c r="AQ358" s="120">
        <v>58914</v>
      </c>
      <c r="AR358" s="120">
        <v>62278</v>
      </c>
      <c r="AS358" s="120">
        <v>65642</v>
      </c>
      <c r="AT358" s="120">
        <v>69006</v>
      </c>
      <c r="AU358" s="120">
        <v>72370</v>
      </c>
      <c r="AV358" s="120">
        <v>75734</v>
      </c>
      <c r="AW358" s="121">
        <v>79098</v>
      </c>
      <c r="AX358" s="119">
        <v>67300</v>
      </c>
      <c r="AY358" s="120">
        <v>88850</v>
      </c>
      <c r="AZ358" s="120">
        <v>94234</v>
      </c>
      <c r="BA358" s="120">
        <v>99618</v>
      </c>
      <c r="BB358" s="120">
        <v>105002</v>
      </c>
      <c r="BC358" s="120">
        <v>110386</v>
      </c>
      <c r="BD358" s="120">
        <v>115770</v>
      </c>
      <c r="BE358" s="120">
        <v>121154</v>
      </c>
      <c r="BF358" s="121">
        <v>126538</v>
      </c>
      <c r="BH358" s="119">
        <v>42850</v>
      </c>
      <c r="BI358" s="120">
        <v>56600</v>
      </c>
      <c r="BJ358" s="120">
        <v>60028</v>
      </c>
      <c r="BK358" s="120">
        <v>63456</v>
      </c>
      <c r="BL358" s="120">
        <v>66884</v>
      </c>
      <c r="BM358" s="120">
        <v>70312</v>
      </c>
      <c r="BN358" s="120">
        <v>73740</v>
      </c>
      <c r="BO358" s="120">
        <v>77168</v>
      </c>
      <c r="BP358" s="121">
        <v>80596</v>
      </c>
      <c r="BQ358" s="119">
        <v>68550</v>
      </c>
      <c r="BR358" s="120">
        <v>90500</v>
      </c>
      <c r="BS358" s="120">
        <v>95984</v>
      </c>
      <c r="BT358" s="120">
        <v>101468</v>
      </c>
      <c r="BU358" s="120">
        <v>106952</v>
      </c>
      <c r="BV358" s="120">
        <v>112436</v>
      </c>
      <c r="BW358" s="120">
        <v>117920</v>
      </c>
      <c r="BX358" s="120">
        <v>123404</v>
      </c>
      <c r="BY358" s="121">
        <v>128888</v>
      </c>
    </row>
    <row r="359" spans="1:77" x14ac:dyDescent="0.25">
      <c r="A359" s="85" t="s">
        <v>533</v>
      </c>
      <c r="C359">
        <v>44900</v>
      </c>
      <c r="D359">
        <v>59300</v>
      </c>
      <c r="E359">
        <v>62892</v>
      </c>
      <c r="F359">
        <v>66484</v>
      </c>
      <c r="G359">
        <v>70076</v>
      </c>
      <c r="H359">
        <v>73668</v>
      </c>
      <c r="I359">
        <v>77260</v>
      </c>
      <c r="J359">
        <v>80852</v>
      </c>
      <c r="K359">
        <v>84444</v>
      </c>
      <c r="L359">
        <v>71850</v>
      </c>
      <c r="M359">
        <v>94850</v>
      </c>
      <c r="N359">
        <v>100598</v>
      </c>
      <c r="O359">
        <v>106346</v>
      </c>
      <c r="P359">
        <v>112094</v>
      </c>
      <c r="Q359">
        <v>117842</v>
      </c>
      <c r="R359">
        <v>123590</v>
      </c>
      <c r="S359">
        <v>129338</v>
      </c>
      <c r="T359">
        <v>135086</v>
      </c>
      <c r="V359" s="119">
        <v>45200</v>
      </c>
      <c r="W359" s="120">
        <v>59700</v>
      </c>
      <c r="X359" s="120">
        <v>63316</v>
      </c>
      <c r="Y359" s="120">
        <v>66932</v>
      </c>
      <c r="Z359" s="120">
        <v>70548</v>
      </c>
      <c r="AA359" s="120">
        <v>74164</v>
      </c>
      <c r="AB359" s="120">
        <v>77780</v>
      </c>
      <c r="AC359" s="120">
        <v>81396</v>
      </c>
      <c r="AD359" s="121">
        <v>85012</v>
      </c>
      <c r="AE359" s="119">
        <v>72300</v>
      </c>
      <c r="AF359" s="120">
        <v>95450</v>
      </c>
      <c r="AG359" s="120">
        <v>101234</v>
      </c>
      <c r="AH359" s="120">
        <v>107018</v>
      </c>
      <c r="AI359" s="120">
        <v>112802</v>
      </c>
      <c r="AJ359" s="120">
        <v>118586</v>
      </c>
      <c r="AK359" s="120">
        <v>124370</v>
      </c>
      <c r="AL359" s="120">
        <v>130154</v>
      </c>
      <c r="AM359" s="121">
        <v>135938</v>
      </c>
      <c r="AO359" s="119">
        <v>46350</v>
      </c>
      <c r="AP359" s="120">
        <v>61200</v>
      </c>
      <c r="AQ359" s="120">
        <v>64908</v>
      </c>
      <c r="AR359" s="120">
        <v>68616</v>
      </c>
      <c r="AS359" s="120">
        <v>72324</v>
      </c>
      <c r="AT359" s="120">
        <v>76032</v>
      </c>
      <c r="AU359" s="120">
        <v>79740</v>
      </c>
      <c r="AV359" s="120">
        <v>83448</v>
      </c>
      <c r="AW359" s="121">
        <v>87156</v>
      </c>
      <c r="AX359" s="119">
        <v>74150</v>
      </c>
      <c r="AY359" s="120">
        <v>97900</v>
      </c>
      <c r="AZ359" s="120">
        <v>103832</v>
      </c>
      <c r="BA359" s="120">
        <v>109764</v>
      </c>
      <c r="BB359" s="120">
        <v>115696</v>
      </c>
      <c r="BC359" s="120">
        <v>121628</v>
      </c>
      <c r="BD359" s="120">
        <v>127560</v>
      </c>
      <c r="BE359" s="120">
        <v>133492</v>
      </c>
      <c r="BF359" s="121">
        <v>139424</v>
      </c>
      <c r="BH359" s="119">
        <v>46350</v>
      </c>
      <c r="BI359" s="120">
        <v>61200</v>
      </c>
      <c r="BJ359" s="120">
        <v>64908</v>
      </c>
      <c r="BK359" s="120">
        <v>68616</v>
      </c>
      <c r="BL359" s="120">
        <v>72324</v>
      </c>
      <c r="BM359" s="120">
        <v>76032</v>
      </c>
      <c r="BN359" s="120">
        <v>79740</v>
      </c>
      <c r="BO359" s="120">
        <v>83448</v>
      </c>
      <c r="BP359" s="121">
        <v>87156</v>
      </c>
      <c r="BQ359" s="119">
        <v>74150</v>
      </c>
      <c r="BR359" s="120">
        <v>97900</v>
      </c>
      <c r="BS359" s="120">
        <v>103832</v>
      </c>
      <c r="BT359" s="120">
        <v>109764</v>
      </c>
      <c r="BU359" s="120">
        <v>115696</v>
      </c>
      <c r="BV359" s="120">
        <v>121628</v>
      </c>
      <c r="BW359" s="120">
        <v>127560</v>
      </c>
      <c r="BX359" s="120">
        <v>133492</v>
      </c>
      <c r="BY359" s="121">
        <v>139424</v>
      </c>
    </row>
    <row r="360" spans="1:77" x14ac:dyDescent="0.25">
      <c r="A360" s="85" t="s">
        <v>534</v>
      </c>
      <c r="C360">
        <v>41000</v>
      </c>
      <c r="D360">
        <v>54150</v>
      </c>
      <c r="E360">
        <v>57430</v>
      </c>
      <c r="F360">
        <v>60710</v>
      </c>
      <c r="G360">
        <v>63990</v>
      </c>
      <c r="H360">
        <v>67270</v>
      </c>
      <c r="I360">
        <v>70550</v>
      </c>
      <c r="J360">
        <v>73830</v>
      </c>
      <c r="K360">
        <v>77110</v>
      </c>
      <c r="L360">
        <v>65600</v>
      </c>
      <c r="M360">
        <v>86600</v>
      </c>
      <c r="N360">
        <v>91848</v>
      </c>
      <c r="O360">
        <v>97096</v>
      </c>
      <c r="P360">
        <v>102344</v>
      </c>
      <c r="Q360">
        <v>107592</v>
      </c>
      <c r="R360">
        <v>112840</v>
      </c>
      <c r="S360">
        <v>118088</v>
      </c>
      <c r="T360">
        <v>123336</v>
      </c>
      <c r="V360" s="119">
        <v>44900</v>
      </c>
      <c r="W360" s="120">
        <v>59300</v>
      </c>
      <c r="X360" s="120">
        <v>62892</v>
      </c>
      <c r="Y360" s="120">
        <v>66484</v>
      </c>
      <c r="Z360" s="120">
        <v>70076</v>
      </c>
      <c r="AA360" s="120">
        <v>73668</v>
      </c>
      <c r="AB360" s="120">
        <v>77260</v>
      </c>
      <c r="AC360" s="120">
        <v>80852</v>
      </c>
      <c r="AD360" s="121">
        <v>84444</v>
      </c>
      <c r="AE360" s="119">
        <v>71850</v>
      </c>
      <c r="AF360" s="120">
        <v>94850</v>
      </c>
      <c r="AG360" s="120">
        <v>100598</v>
      </c>
      <c r="AH360" s="120">
        <v>106346</v>
      </c>
      <c r="AI360" s="120">
        <v>112094</v>
      </c>
      <c r="AJ360" s="120">
        <v>117842</v>
      </c>
      <c r="AK360" s="120">
        <v>123590</v>
      </c>
      <c r="AL360" s="120">
        <v>129338</v>
      </c>
      <c r="AM360" s="121">
        <v>135086</v>
      </c>
      <c r="AO360" s="119">
        <v>44900</v>
      </c>
      <c r="AP360" s="120">
        <v>59300</v>
      </c>
      <c r="AQ360" s="120">
        <v>62892</v>
      </c>
      <c r="AR360" s="120">
        <v>66484</v>
      </c>
      <c r="AS360" s="120">
        <v>70076</v>
      </c>
      <c r="AT360" s="120">
        <v>73668</v>
      </c>
      <c r="AU360" s="120">
        <v>77260</v>
      </c>
      <c r="AV360" s="120">
        <v>80852</v>
      </c>
      <c r="AW360" s="121">
        <v>84444</v>
      </c>
      <c r="AX360" s="119">
        <v>71850</v>
      </c>
      <c r="AY360" s="120">
        <v>94850</v>
      </c>
      <c r="AZ360" s="120">
        <v>100598</v>
      </c>
      <c r="BA360" s="120">
        <v>106346</v>
      </c>
      <c r="BB360" s="120">
        <v>112094</v>
      </c>
      <c r="BC360" s="120">
        <v>117842</v>
      </c>
      <c r="BD360" s="120">
        <v>123590</v>
      </c>
      <c r="BE360" s="120">
        <v>129338</v>
      </c>
      <c r="BF360" s="121">
        <v>135086</v>
      </c>
      <c r="BH360" s="119">
        <v>44900</v>
      </c>
      <c r="BI360" s="120">
        <v>59300</v>
      </c>
      <c r="BJ360" s="120">
        <v>62892</v>
      </c>
      <c r="BK360" s="120">
        <v>66484</v>
      </c>
      <c r="BL360" s="120">
        <v>70076</v>
      </c>
      <c r="BM360" s="120">
        <v>73668</v>
      </c>
      <c r="BN360" s="120">
        <v>77260</v>
      </c>
      <c r="BO360" s="120">
        <v>80852</v>
      </c>
      <c r="BP360" s="121">
        <v>84444</v>
      </c>
      <c r="BQ360" s="119">
        <v>71850</v>
      </c>
      <c r="BR360" s="120">
        <v>94850</v>
      </c>
      <c r="BS360" s="120">
        <v>100598</v>
      </c>
      <c r="BT360" s="120">
        <v>106346</v>
      </c>
      <c r="BU360" s="120">
        <v>112094</v>
      </c>
      <c r="BV360" s="120">
        <v>117842</v>
      </c>
      <c r="BW360" s="120">
        <v>123590</v>
      </c>
      <c r="BX360" s="120">
        <v>129338</v>
      </c>
      <c r="BY360" s="121">
        <v>135086</v>
      </c>
    </row>
    <row r="361" spans="1:77" x14ac:dyDescent="0.25">
      <c r="A361" s="85" t="s">
        <v>535</v>
      </c>
      <c r="C361">
        <v>38550</v>
      </c>
      <c r="D361">
        <v>50900</v>
      </c>
      <c r="E361">
        <v>53984</v>
      </c>
      <c r="F361">
        <v>57068</v>
      </c>
      <c r="G361">
        <v>60152</v>
      </c>
      <c r="H361">
        <v>63236</v>
      </c>
      <c r="I361">
        <v>66320</v>
      </c>
      <c r="J361">
        <v>69404</v>
      </c>
      <c r="K361">
        <v>72488</v>
      </c>
      <c r="L361">
        <v>61700</v>
      </c>
      <c r="M361">
        <v>81450</v>
      </c>
      <c r="N361">
        <v>86386</v>
      </c>
      <c r="O361">
        <v>91322</v>
      </c>
      <c r="P361">
        <v>96258</v>
      </c>
      <c r="Q361">
        <v>101194</v>
      </c>
      <c r="R361">
        <v>106130</v>
      </c>
      <c r="S361">
        <v>111066</v>
      </c>
      <c r="T361">
        <v>116002</v>
      </c>
      <c r="V361" s="119">
        <v>41350</v>
      </c>
      <c r="W361" s="120">
        <v>54600</v>
      </c>
      <c r="X361" s="120">
        <v>57908</v>
      </c>
      <c r="Y361" s="120">
        <v>61216</v>
      </c>
      <c r="Z361" s="120">
        <v>64524</v>
      </c>
      <c r="AA361" s="120">
        <v>67832</v>
      </c>
      <c r="AB361" s="120">
        <v>71140</v>
      </c>
      <c r="AC361" s="120">
        <v>74448</v>
      </c>
      <c r="AD361" s="121">
        <v>77756</v>
      </c>
      <c r="AE361" s="119">
        <v>66150</v>
      </c>
      <c r="AF361" s="120">
        <v>87350</v>
      </c>
      <c r="AG361" s="120">
        <v>92642</v>
      </c>
      <c r="AH361" s="120">
        <v>97934</v>
      </c>
      <c r="AI361" s="120">
        <v>103226</v>
      </c>
      <c r="AJ361" s="120">
        <v>108518</v>
      </c>
      <c r="AK361" s="120">
        <v>113810</v>
      </c>
      <c r="AL361" s="120">
        <v>119102</v>
      </c>
      <c r="AM361" s="121">
        <v>124394</v>
      </c>
      <c r="AO361" s="119">
        <v>42050</v>
      </c>
      <c r="AP361" s="120">
        <v>55550</v>
      </c>
      <c r="AQ361" s="120">
        <v>58914</v>
      </c>
      <c r="AR361" s="120">
        <v>62278</v>
      </c>
      <c r="AS361" s="120">
        <v>65642</v>
      </c>
      <c r="AT361" s="120">
        <v>69006</v>
      </c>
      <c r="AU361" s="120">
        <v>72370</v>
      </c>
      <c r="AV361" s="120">
        <v>75734</v>
      </c>
      <c r="AW361" s="121">
        <v>79098</v>
      </c>
      <c r="AX361" s="119">
        <v>67300</v>
      </c>
      <c r="AY361" s="120">
        <v>88850</v>
      </c>
      <c r="AZ361" s="120">
        <v>94234</v>
      </c>
      <c r="BA361" s="120">
        <v>99618</v>
      </c>
      <c r="BB361" s="120">
        <v>105002</v>
      </c>
      <c r="BC361" s="120">
        <v>110386</v>
      </c>
      <c r="BD361" s="120">
        <v>115770</v>
      </c>
      <c r="BE361" s="120">
        <v>121154</v>
      </c>
      <c r="BF361" s="121">
        <v>126538</v>
      </c>
      <c r="BH361" s="119">
        <v>42850</v>
      </c>
      <c r="BI361" s="120">
        <v>56600</v>
      </c>
      <c r="BJ361" s="120">
        <v>60028</v>
      </c>
      <c r="BK361" s="120">
        <v>63456</v>
      </c>
      <c r="BL361" s="120">
        <v>66884</v>
      </c>
      <c r="BM361" s="120">
        <v>70312</v>
      </c>
      <c r="BN361" s="120">
        <v>73740</v>
      </c>
      <c r="BO361" s="120">
        <v>77168</v>
      </c>
      <c r="BP361" s="121">
        <v>80596</v>
      </c>
      <c r="BQ361" s="119">
        <v>68550</v>
      </c>
      <c r="BR361" s="120">
        <v>90500</v>
      </c>
      <c r="BS361" s="120">
        <v>95984</v>
      </c>
      <c r="BT361" s="120">
        <v>101468</v>
      </c>
      <c r="BU361" s="120">
        <v>106952</v>
      </c>
      <c r="BV361" s="120">
        <v>112436</v>
      </c>
      <c r="BW361" s="120">
        <v>117920</v>
      </c>
      <c r="BX361" s="120">
        <v>123404</v>
      </c>
      <c r="BY361" s="121">
        <v>128888</v>
      </c>
    </row>
    <row r="362" spans="1:77" x14ac:dyDescent="0.25">
      <c r="A362" s="85" t="s">
        <v>536</v>
      </c>
      <c r="C362">
        <v>38550</v>
      </c>
      <c r="D362">
        <v>50900</v>
      </c>
      <c r="E362">
        <v>53984</v>
      </c>
      <c r="F362">
        <v>57068</v>
      </c>
      <c r="G362">
        <v>60152</v>
      </c>
      <c r="H362">
        <v>63236</v>
      </c>
      <c r="I362">
        <v>66320</v>
      </c>
      <c r="J362">
        <v>69404</v>
      </c>
      <c r="K362">
        <v>72488</v>
      </c>
      <c r="L362">
        <v>61700</v>
      </c>
      <c r="M362">
        <v>81450</v>
      </c>
      <c r="N362">
        <v>86386</v>
      </c>
      <c r="O362">
        <v>91322</v>
      </c>
      <c r="P362">
        <v>96258</v>
      </c>
      <c r="Q362">
        <v>101194</v>
      </c>
      <c r="R362">
        <v>106130</v>
      </c>
      <c r="S362">
        <v>111066</v>
      </c>
      <c r="T362">
        <v>116002</v>
      </c>
      <c r="V362" s="119">
        <v>41350</v>
      </c>
      <c r="W362" s="120">
        <v>54600</v>
      </c>
      <c r="X362" s="120">
        <v>57908</v>
      </c>
      <c r="Y362" s="120">
        <v>61216</v>
      </c>
      <c r="Z362" s="120">
        <v>64524</v>
      </c>
      <c r="AA362" s="120">
        <v>67832</v>
      </c>
      <c r="AB362" s="120">
        <v>71140</v>
      </c>
      <c r="AC362" s="120">
        <v>74448</v>
      </c>
      <c r="AD362" s="121">
        <v>77756</v>
      </c>
      <c r="AE362" s="119">
        <v>66150</v>
      </c>
      <c r="AF362" s="120">
        <v>87350</v>
      </c>
      <c r="AG362" s="120">
        <v>92642</v>
      </c>
      <c r="AH362" s="120">
        <v>97934</v>
      </c>
      <c r="AI362" s="120">
        <v>103226</v>
      </c>
      <c r="AJ362" s="120">
        <v>108518</v>
      </c>
      <c r="AK362" s="120">
        <v>113810</v>
      </c>
      <c r="AL362" s="120">
        <v>119102</v>
      </c>
      <c r="AM362" s="121">
        <v>124394</v>
      </c>
      <c r="AO362" s="119">
        <v>42050</v>
      </c>
      <c r="AP362" s="120">
        <v>55550</v>
      </c>
      <c r="AQ362" s="120">
        <v>58914</v>
      </c>
      <c r="AR362" s="120">
        <v>62278</v>
      </c>
      <c r="AS362" s="120">
        <v>65642</v>
      </c>
      <c r="AT362" s="120">
        <v>69006</v>
      </c>
      <c r="AU362" s="120">
        <v>72370</v>
      </c>
      <c r="AV362" s="120">
        <v>75734</v>
      </c>
      <c r="AW362" s="121">
        <v>79098</v>
      </c>
      <c r="AX362" s="119">
        <v>67300</v>
      </c>
      <c r="AY362" s="120">
        <v>88850</v>
      </c>
      <c r="AZ362" s="120">
        <v>94234</v>
      </c>
      <c r="BA362" s="120">
        <v>99618</v>
      </c>
      <c r="BB362" s="120">
        <v>105002</v>
      </c>
      <c r="BC362" s="120">
        <v>110386</v>
      </c>
      <c r="BD362" s="120">
        <v>115770</v>
      </c>
      <c r="BE362" s="120">
        <v>121154</v>
      </c>
      <c r="BF362" s="121">
        <v>126538</v>
      </c>
      <c r="BH362" s="119">
        <v>42850</v>
      </c>
      <c r="BI362" s="120">
        <v>56600</v>
      </c>
      <c r="BJ362" s="120">
        <v>60028</v>
      </c>
      <c r="BK362" s="120">
        <v>63456</v>
      </c>
      <c r="BL362" s="120">
        <v>66884</v>
      </c>
      <c r="BM362" s="120">
        <v>70312</v>
      </c>
      <c r="BN362" s="120">
        <v>73740</v>
      </c>
      <c r="BO362" s="120">
        <v>77168</v>
      </c>
      <c r="BP362" s="121">
        <v>80596</v>
      </c>
      <c r="BQ362" s="119">
        <v>68550</v>
      </c>
      <c r="BR362" s="120">
        <v>90500</v>
      </c>
      <c r="BS362" s="120">
        <v>95984</v>
      </c>
      <c r="BT362" s="120">
        <v>101468</v>
      </c>
      <c r="BU362" s="120">
        <v>106952</v>
      </c>
      <c r="BV362" s="120">
        <v>112436</v>
      </c>
      <c r="BW362" s="120">
        <v>117920</v>
      </c>
      <c r="BX362" s="120">
        <v>123404</v>
      </c>
      <c r="BY362" s="121">
        <v>128888</v>
      </c>
    </row>
    <row r="363" spans="1:77" x14ac:dyDescent="0.25">
      <c r="A363" s="85" t="s">
        <v>537</v>
      </c>
      <c r="C363">
        <v>38700</v>
      </c>
      <c r="D363">
        <v>51100</v>
      </c>
      <c r="E363">
        <v>54196</v>
      </c>
      <c r="F363">
        <v>57292</v>
      </c>
      <c r="G363">
        <v>60388</v>
      </c>
      <c r="H363">
        <v>63484</v>
      </c>
      <c r="I363">
        <v>66580</v>
      </c>
      <c r="J363">
        <v>69676</v>
      </c>
      <c r="K363">
        <v>72772</v>
      </c>
      <c r="L363">
        <v>61900</v>
      </c>
      <c r="M363">
        <v>81700</v>
      </c>
      <c r="N363">
        <v>86652</v>
      </c>
      <c r="O363">
        <v>91604</v>
      </c>
      <c r="P363">
        <v>96556</v>
      </c>
      <c r="Q363">
        <v>101508</v>
      </c>
      <c r="R363">
        <v>106460</v>
      </c>
      <c r="S363">
        <v>111412</v>
      </c>
      <c r="T363">
        <v>116364</v>
      </c>
      <c r="V363" s="119">
        <v>41350</v>
      </c>
      <c r="W363" s="120">
        <v>54600</v>
      </c>
      <c r="X363" s="120">
        <v>57908</v>
      </c>
      <c r="Y363" s="120">
        <v>61216</v>
      </c>
      <c r="Z363" s="120">
        <v>64524</v>
      </c>
      <c r="AA363" s="120">
        <v>67832</v>
      </c>
      <c r="AB363" s="120">
        <v>71140</v>
      </c>
      <c r="AC363" s="120">
        <v>74448</v>
      </c>
      <c r="AD363" s="121">
        <v>77756</v>
      </c>
      <c r="AE363" s="119">
        <v>66150</v>
      </c>
      <c r="AF363" s="120">
        <v>87350</v>
      </c>
      <c r="AG363" s="120">
        <v>92642</v>
      </c>
      <c r="AH363" s="120">
        <v>97934</v>
      </c>
      <c r="AI363" s="120">
        <v>103226</v>
      </c>
      <c r="AJ363" s="120">
        <v>108518</v>
      </c>
      <c r="AK363" s="120">
        <v>113810</v>
      </c>
      <c r="AL363" s="120">
        <v>119102</v>
      </c>
      <c r="AM363" s="121">
        <v>124394</v>
      </c>
      <c r="AO363" s="119">
        <v>42050</v>
      </c>
      <c r="AP363" s="120">
        <v>55550</v>
      </c>
      <c r="AQ363" s="120">
        <v>58914</v>
      </c>
      <c r="AR363" s="120">
        <v>62278</v>
      </c>
      <c r="AS363" s="120">
        <v>65642</v>
      </c>
      <c r="AT363" s="120">
        <v>69006</v>
      </c>
      <c r="AU363" s="120">
        <v>72370</v>
      </c>
      <c r="AV363" s="120">
        <v>75734</v>
      </c>
      <c r="AW363" s="121">
        <v>79098</v>
      </c>
      <c r="AX363" s="119">
        <v>67300</v>
      </c>
      <c r="AY363" s="120">
        <v>88850</v>
      </c>
      <c r="AZ363" s="120">
        <v>94234</v>
      </c>
      <c r="BA363" s="120">
        <v>99618</v>
      </c>
      <c r="BB363" s="120">
        <v>105002</v>
      </c>
      <c r="BC363" s="120">
        <v>110386</v>
      </c>
      <c r="BD363" s="120">
        <v>115770</v>
      </c>
      <c r="BE363" s="120">
        <v>121154</v>
      </c>
      <c r="BF363" s="121">
        <v>126538</v>
      </c>
      <c r="BH363" s="119">
        <v>42850</v>
      </c>
      <c r="BI363" s="120">
        <v>56600</v>
      </c>
      <c r="BJ363" s="120">
        <v>60028</v>
      </c>
      <c r="BK363" s="120">
        <v>63456</v>
      </c>
      <c r="BL363" s="120">
        <v>66884</v>
      </c>
      <c r="BM363" s="120">
        <v>70312</v>
      </c>
      <c r="BN363" s="120">
        <v>73740</v>
      </c>
      <c r="BO363" s="120">
        <v>77168</v>
      </c>
      <c r="BP363" s="121">
        <v>80596</v>
      </c>
      <c r="BQ363" s="119">
        <v>68550</v>
      </c>
      <c r="BR363" s="120">
        <v>90500</v>
      </c>
      <c r="BS363" s="120">
        <v>95984</v>
      </c>
      <c r="BT363" s="120">
        <v>101468</v>
      </c>
      <c r="BU363" s="120">
        <v>106952</v>
      </c>
      <c r="BV363" s="120">
        <v>112436</v>
      </c>
      <c r="BW363" s="120">
        <v>117920</v>
      </c>
      <c r="BX363" s="120">
        <v>123404</v>
      </c>
      <c r="BY363" s="121">
        <v>128888</v>
      </c>
    </row>
    <row r="364" spans="1:77" x14ac:dyDescent="0.25">
      <c r="A364" s="85" t="s">
        <v>538</v>
      </c>
      <c r="C364">
        <v>38550</v>
      </c>
      <c r="D364">
        <v>50900</v>
      </c>
      <c r="E364">
        <v>53984</v>
      </c>
      <c r="F364">
        <v>57068</v>
      </c>
      <c r="G364">
        <v>60152</v>
      </c>
      <c r="H364">
        <v>63236</v>
      </c>
      <c r="I364">
        <v>66320</v>
      </c>
      <c r="J364">
        <v>69404</v>
      </c>
      <c r="K364">
        <v>72488</v>
      </c>
      <c r="L364">
        <v>61700</v>
      </c>
      <c r="M364">
        <v>81450</v>
      </c>
      <c r="N364">
        <v>86386</v>
      </c>
      <c r="O364">
        <v>91322</v>
      </c>
      <c r="P364">
        <v>96258</v>
      </c>
      <c r="Q364">
        <v>101194</v>
      </c>
      <c r="R364">
        <v>106130</v>
      </c>
      <c r="S364">
        <v>111066</v>
      </c>
      <c r="T364">
        <v>116002</v>
      </c>
      <c r="V364" s="119">
        <v>41600</v>
      </c>
      <c r="W364" s="120">
        <v>54950</v>
      </c>
      <c r="X364" s="120">
        <v>58278</v>
      </c>
      <c r="Y364" s="120">
        <v>61606</v>
      </c>
      <c r="Z364" s="120">
        <v>64934</v>
      </c>
      <c r="AA364" s="120">
        <v>68262</v>
      </c>
      <c r="AB364" s="120">
        <v>71590</v>
      </c>
      <c r="AC364" s="120">
        <v>74918</v>
      </c>
      <c r="AD364" s="121">
        <v>78246</v>
      </c>
      <c r="AE364" s="119">
        <v>66550</v>
      </c>
      <c r="AF364" s="120">
        <v>87850</v>
      </c>
      <c r="AG364" s="120">
        <v>93174</v>
      </c>
      <c r="AH364" s="120">
        <v>98498</v>
      </c>
      <c r="AI364" s="120">
        <v>103822</v>
      </c>
      <c r="AJ364" s="120">
        <v>109146</v>
      </c>
      <c r="AK364" s="120">
        <v>114470</v>
      </c>
      <c r="AL364" s="120">
        <v>119794</v>
      </c>
      <c r="AM364" s="121">
        <v>125118</v>
      </c>
      <c r="AO364" s="119">
        <v>44250</v>
      </c>
      <c r="AP364" s="120">
        <v>58450</v>
      </c>
      <c r="AQ364" s="120">
        <v>61990</v>
      </c>
      <c r="AR364" s="120">
        <v>65530</v>
      </c>
      <c r="AS364" s="120">
        <v>69070</v>
      </c>
      <c r="AT364" s="120">
        <v>72610</v>
      </c>
      <c r="AU364" s="120">
        <v>76150</v>
      </c>
      <c r="AV364" s="120">
        <v>79690</v>
      </c>
      <c r="AW364" s="121">
        <v>83230</v>
      </c>
      <c r="AX364" s="119">
        <v>70800</v>
      </c>
      <c r="AY364" s="120">
        <v>93500</v>
      </c>
      <c r="AZ364" s="120">
        <v>99164</v>
      </c>
      <c r="BA364" s="120">
        <v>104828</v>
      </c>
      <c r="BB364" s="120">
        <v>110492</v>
      </c>
      <c r="BC364" s="120">
        <v>116156</v>
      </c>
      <c r="BD364" s="120">
        <v>121820</v>
      </c>
      <c r="BE364" s="120">
        <v>127484</v>
      </c>
      <c r="BF364" s="121">
        <v>133148</v>
      </c>
      <c r="BH364" s="119">
        <v>44550</v>
      </c>
      <c r="BI364" s="120">
        <v>58850</v>
      </c>
      <c r="BJ364" s="120">
        <v>62414</v>
      </c>
      <c r="BK364" s="120">
        <v>65978</v>
      </c>
      <c r="BL364" s="120">
        <v>69542</v>
      </c>
      <c r="BM364" s="120">
        <v>73106</v>
      </c>
      <c r="BN364" s="120">
        <v>76670</v>
      </c>
      <c r="BO364" s="120">
        <v>80234</v>
      </c>
      <c r="BP364" s="121">
        <v>83798</v>
      </c>
      <c r="BQ364" s="119">
        <v>71300</v>
      </c>
      <c r="BR364" s="120">
        <v>94150</v>
      </c>
      <c r="BS364" s="120">
        <v>99854</v>
      </c>
      <c r="BT364" s="120">
        <v>105558</v>
      </c>
      <c r="BU364" s="120">
        <v>111262</v>
      </c>
      <c r="BV364" s="120">
        <v>116966</v>
      </c>
      <c r="BW364" s="120">
        <v>122670</v>
      </c>
      <c r="BX364" s="120">
        <v>128374</v>
      </c>
      <c r="BY364" s="121">
        <v>134078</v>
      </c>
    </row>
    <row r="365" spans="1:77" x14ac:dyDescent="0.25">
      <c r="A365" s="85" t="s">
        <v>539</v>
      </c>
      <c r="C365">
        <v>38650</v>
      </c>
      <c r="D365">
        <v>51050</v>
      </c>
      <c r="E365">
        <v>54142</v>
      </c>
      <c r="F365">
        <v>57234</v>
      </c>
      <c r="G365">
        <v>60326</v>
      </c>
      <c r="H365">
        <v>63418</v>
      </c>
      <c r="I365">
        <v>66510</v>
      </c>
      <c r="J365">
        <v>69602</v>
      </c>
      <c r="K365">
        <v>72694</v>
      </c>
      <c r="L365">
        <v>61850</v>
      </c>
      <c r="M365">
        <v>81650</v>
      </c>
      <c r="N365">
        <v>86598</v>
      </c>
      <c r="O365">
        <v>91546</v>
      </c>
      <c r="P365">
        <v>96494</v>
      </c>
      <c r="Q365">
        <v>101442</v>
      </c>
      <c r="R365">
        <v>106390</v>
      </c>
      <c r="S365">
        <v>111338</v>
      </c>
      <c r="T365">
        <v>116286</v>
      </c>
      <c r="V365" s="119">
        <v>40750</v>
      </c>
      <c r="W365" s="120">
        <v>53800</v>
      </c>
      <c r="X365" s="120">
        <v>57060</v>
      </c>
      <c r="Y365" s="120">
        <v>60320</v>
      </c>
      <c r="Z365" s="120">
        <v>63580</v>
      </c>
      <c r="AA365" s="120">
        <v>66840</v>
      </c>
      <c r="AB365" s="120">
        <v>70100</v>
      </c>
      <c r="AC365" s="120">
        <v>73360</v>
      </c>
      <c r="AD365" s="121">
        <v>76620</v>
      </c>
      <c r="AE365" s="119">
        <v>65200</v>
      </c>
      <c r="AF365" s="120">
        <v>86100</v>
      </c>
      <c r="AG365" s="120">
        <v>91316</v>
      </c>
      <c r="AH365" s="120">
        <v>96532</v>
      </c>
      <c r="AI365" s="120">
        <v>101748</v>
      </c>
      <c r="AJ365" s="120">
        <v>106964</v>
      </c>
      <c r="AK365" s="120">
        <v>112180</v>
      </c>
      <c r="AL365" s="120">
        <v>117396</v>
      </c>
      <c r="AM365" s="121">
        <v>122612</v>
      </c>
      <c r="AO365" s="119">
        <v>41700</v>
      </c>
      <c r="AP365" s="120">
        <v>55050</v>
      </c>
      <c r="AQ365" s="120">
        <v>58386</v>
      </c>
      <c r="AR365" s="120">
        <v>61722</v>
      </c>
      <c r="AS365" s="120">
        <v>65058</v>
      </c>
      <c r="AT365" s="120">
        <v>68394</v>
      </c>
      <c r="AU365" s="120">
        <v>71730</v>
      </c>
      <c r="AV365" s="120">
        <v>75066</v>
      </c>
      <c r="AW365" s="121">
        <v>78402</v>
      </c>
      <c r="AX365" s="119">
        <v>66700</v>
      </c>
      <c r="AY365" s="120">
        <v>88050</v>
      </c>
      <c r="AZ365" s="120">
        <v>93386</v>
      </c>
      <c r="BA365" s="120">
        <v>98722</v>
      </c>
      <c r="BB365" s="120">
        <v>104058</v>
      </c>
      <c r="BC365" s="120">
        <v>109394</v>
      </c>
      <c r="BD365" s="120">
        <v>114730</v>
      </c>
      <c r="BE365" s="120">
        <v>120066</v>
      </c>
      <c r="BF365" s="121">
        <v>125402</v>
      </c>
      <c r="BH365" s="119">
        <v>45850</v>
      </c>
      <c r="BI365" s="120">
        <v>60550</v>
      </c>
      <c r="BJ365" s="120">
        <v>64218</v>
      </c>
      <c r="BK365" s="120">
        <v>67886</v>
      </c>
      <c r="BL365" s="120">
        <v>71554</v>
      </c>
      <c r="BM365" s="120">
        <v>75222</v>
      </c>
      <c r="BN365" s="120">
        <v>78890</v>
      </c>
      <c r="BO365" s="120">
        <v>82558</v>
      </c>
      <c r="BP365" s="121">
        <v>86226</v>
      </c>
      <c r="BQ365" s="119">
        <v>73350</v>
      </c>
      <c r="BR365" s="120">
        <v>96850</v>
      </c>
      <c r="BS365" s="120">
        <v>102718</v>
      </c>
      <c r="BT365" s="120">
        <v>108586</v>
      </c>
      <c r="BU365" s="120">
        <v>114454</v>
      </c>
      <c r="BV365" s="120">
        <v>120322</v>
      </c>
      <c r="BW365" s="120">
        <v>126190</v>
      </c>
      <c r="BX365" s="120">
        <v>132058</v>
      </c>
      <c r="BY365" s="121">
        <v>137926</v>
      </c>
    </row>
    <row r="366" spans="1:77" x14ac:dyDescent="0.25">
      <c r="A366" s="85" t="s">
        <v>540</v>
      </c>
      <c r="C366">
        <v>47300</v>
      </c>
      <c r="D366">
        <v>62450</v>
      </c>
      <c r="E366">
        <v>66234</v>
      </c>
      <c r="F366">
        <v>70018</v>
      </c>
      <c r="G366">
        <v>73802</v>
      </c>
      <c r="H366">
        <v>77586</v>
      </c>
      <c r="I366">
        <v>81370</v>
      </c>
      <c r="J366">
        <v>85154</v>
      </c>
      <c r="K366">
        <v>88938</v>
      </c>
      <c r="L366">
        <v>75700</v>
      </c>
      <c r="M366">
        <v>99900</v>
      </c>
      <c r="N366">
        <v>105956</v>
      </c>
      <c r="O366">
        <v>112012</v>
      </c>
      <c r="P366">
        <v>118068</v>
      </c>
      <c r="Q366">
        <v>124124</v>
      </c>
      <c r="R366">
        <v>130180</v>
      </c>
      <c r="S366">
        <v>136236</v>
      </c>
      <c r="T366">
        <v>142292</v>
      </c>
      <c r="V366" s="119">
        <v>51000</v>
      </c>
      <c r="W366" s="120">
        <v>67350</v>
      </c>
      <c r="X366" s="120">
        <v>71430</v>
      </c>
      <c r="Y366" s="120">
        <v>75510</v>
      </c>
      <c r="Z366" s="120">
        <v>79590</v>
      </c>
      <c r="AA366" s="120">
        <v>83670</v>
      </c>
      <c r="AB366" s="120">
        <v>87750</v>
      </c>
      <c r="AC366" s="120">
        <v>91830</v>
      </c>
      <c r="AD366" s="121">
        <v>95910</v>
      </c>
      <c r="AE366" s="119">
        <v>81600</v>
      </c>
      <c r="AF366" s="120">
        <v>107750</v>
      </c>
      <c r="AG366" s="120">
        <v>114278</v>
      </c>
      <c r="AH366" s="120">
        <v>120806</v>
      </c>
      <c r="AI366" s="120">
        <v>127334</v>
      </c>
      <c r="AJ366" s="120">
        <v>133862</v>
      </c>
      <c r="AK366" s="120">
        <v>140390</v>
      </c>
      <c r="AL366" s="120">
        <v>146918</v>
      </c>
      <c r="AM366" s="121">
        <v>153446</v>
      </c>
      <c r="AO366" s="119">
        <v>51750</v>
      </c>
      <c r="AP366" s="120">
        <v>68350</v>
      </c>
      <c r="AQ366" s="120">
        <v>72490</v>
      </c>
      <c r="AR366" s="120">
        <v>76630</v>
      </c>
      <c r="AS366" s="120">
        <v>80770</v>
      </c>
      <c r="AT366" s="120">
        <v>84910</v>
      </c>
      <c r="AU366" s="120">
        <v>89050</v>
      </c>
      <c r="AV366" s="120">
        <v>93190</v>
      </c>
      <c r="AW366" s="121">
        <v>97330</v>
      </c>
      <c r="AX366" s="119">
        <v>82800</v>
      </c>
      <c r="AY366" s="120">
        <v>109300</v>
      </c>
      <c r="AZ366" s="120">
        <v>115924</v>
      </c>
      <c r="BA366" s="120">
        <v>122548</v>
      </c>
      <c r="BB366" s="120">
        <v>129172</v>
      </c>
      <c r="BC366" s="120">
        <v>135796</v>
      </c>
      <c r="BD366" s="120">
        <v>142420</v>
      </c>
      <c r="BE366" s="120">
        <v>149044</v>
      </c>
      <c r="BF366" s="121">
        <v>155668</v>
      </c>
      <c r="BH366" s="119">
        <v>55200</v>
      </c>
      <c r="BI366" s="120">
        <v>72900</v>
      </c>
      <c r="BJ366" s="120">
        <v>77316</v>
      </c>
      <c r="BK366" s="120">
        <v>81732</v>
      </c>
      <c r="BL366" s="120">
        <v>86148</v>
      </c>
      <c r="BM366" s="120">
        <v>90564</v>
      </c>
      <c r="BN366" s="120">
        <v>94980</v>
      </c>
      <c r="BO366" s="120">
        <v>99396</v>
      </c>
      <c r="BP366" s="121">
        <v>103812</v>
      </c>
      <c r="BQ366" s="119">
        <v>88300</v>
      </c>
      <c r="BR366" s="120">
        <v>116600</v>
      </c>
      <c r="BS366" s="120">
        <v>123664</v>
      </c>
      <c r="BT366" s="120">
        <v>130728</v>
      </c>
      <c r="BU366" s="120">
        <v>137792</v>
      </c>
      <c r="BV366" s="120">
        <v>144856</v>
      </c>
      <c r="BW366" s="120">
        <v>151920</v>
      </c>
      <c r="BX366" s="120">
        <v>158984</v>
      </c>
      <c r="BY366" s="121">
        <v>166048</v>
      </c>
    </row>
    <row r="367" spans="1:77" x14ac:dyDescent="0.25">
      <c r="A367" s="85" t="s">
        <v>541</v>
      </c>
      <c r="C367">
        <v>38550</v>
      </c>
      <c r="D367">
        <v>50900</v>
      </c>
      <c r="E367">
        <v>53984</v>
      </c>
      <c r="F367">
        <v>57068</v>
      </c>
      <c r="G367">
        <v>60152</v>
      </c>
      <c r="H367">
        <v>63236</v>
      </c>
      <c r="I367">
        <v>66320</v>
      </c>
      <c r="J367">
        <v>69404</v>
      </c>
      <c r="K367">
        <v>72488</v>
      </c>
      <c r="L367">
        <v>61700</v>
      </c>
      <c r="M367">
        <v>81450</v>
      </c>
      <c r="N367">
        <v>86386</v>
      </c>
      <c r="O367">
        <v>91322</v>
      </c>
      <c r="P367">
        <v>96258</v>
      </c>
      <c r="Q367">
        <v>101194</v>
      </c>
      <c r="R367">
        <v>106130</v>
      </c>
      <c r="S367">
        <v>111066</v>
      </c>
      <c r="T367">
        <v>116002</v>
      </c>
      <c r="V367" s="119">
        <v>41350</v>
      </c>
      <c r="W367" s="120">
        <v>54600</v>
      </c>
      <c r="X367" s="120">
        <v>57908</v>
      </c>
      <c r="Y367" s="120">
        <v>61216</v>
      </c>
      <c r="Z367" s="120">
        <v>64524</v>
      </c>
      <c r="AA367" s="120">
        <v>67832</v>
      </c>
      <c r="AB367" s="120">
        <v>71140</v>
      </c>
      <c r="AC367" s="120">
        <v>74448</v>
      </c>
      <c r="AD367" s="121">
        <v>77756</v>
      </c>
      <c r="AE367" s="119">
        <v>66150</v>
      </c>
      <c r="AF367" s="120">
        <v>87350</v>
      </c>
      <c r="AG367" s="120">
        <v>92642</v>
      </c>
      <c r="AH367" s="120">
        <v>97934</v>
      </c>
      <c r="AI367" s="120">
        <v>103226</v>
      </c>
      <c r="AJ367" s="120">
        <v>108518</v>
      </c>
      <c r="AK367" s="120">
        <v>113810</v>
      </c>
      <c r="AL367" s="120">
        <v>119102</v>
      </c>
      <c r="AM367" s="121">
        <v>124394</v>
      </c>
      <c r="AO367" s="119">
        <v>42350</v>
      </c>
      <c r="AP367" s="120">
        <v>55950</v>
      </c>
      <c r="AQ367" s="120">
        <v>59338</v>
      </c>
      <c r="AR367" s="120">
        <v>62726</v>
      </c>
      <c r="AS367" s="120">
        <v>66114</v>
      </c>
      <c r="AT367" s="120">
        <v>69502</v>
      </c>
      <c r="AU367" s="120">
        <v>72890</v>
      </c>
      <c r="AV367" s="120">
        <v>76278</v>
      </c>
      <c r="AW367" s="121">
        <v>79666</v>
      </c>
      <c r="AX367" s="119">
        <v>67750</v>
      </c>
      <c r="AY367" s="120">
        <v>89450</v>
      </c>
      <c r="AZ367" s="120">
        <v>94870</v>
      </c>
      <c r="BA367" s="120">
        <v>100290</v>
      </c>
      <c r="BB367" s="120">
        <v>105710</v>
      </c>
      <c r="BC367" s="120">
        <v>111130</v>
      </c>
      <c r="BD367" s="120">
        <v>116550</v>
      </c>
      <c r="BE367" s="120">
        <v>121970</v>
      </c>
      <c r="BF367" s="121">
        <v>127390</v>
      </c>
      <c r="BH367" s="119">
        <v>42850</v>
      </c>
      <c r="BI367" s="120">
        <v>56600</v>
      </c>
      <c r="BJ367" s="120">
        <v>60028</v>
      </c>
      <c r="BK367" s="120">
        <v>63456</v>
      </c>
      <c r="BL367" s="120">
        <v>66884</v>
      </c>
      <c r="BM367" s="120">
        <v>70312</v>
      </c>
      <c r="BN367" s="120">
        <v>73740</v>
      </c>
      <c r="BO367" s="120">
        <v>77168</v>
      </c>
      <c r="BP367" s="121">
        <v>80596</v>
      </c>
      <c r="BQ367" s="119">
        <v>68550</v>
      </c>
      <c r="BR367" s="120">
        <v>90500</v>
      </c>
      <c r="BS367" s="120">
        <v>95984</v>
      </c>
      <c r="BT367" s="120">
        <v>101468</v>
      </c>
      <c r="BU367" s="120">
        <v>106952</v>
      </c>
      <c r="BV367" s="120">
        <v>112436</v>
      </c>
      <c r="BW367" s="120">
        <v>117920</v>
      </c>
      <c r="BX367" s="120">
        <v>123404</v>
      </c>
      <c r="BY367" s="121">
        <v>128888</v>
      </c>
    </row>
    <row r="368" spans="1:77" x14ac:dyDescent="0.25">
      <c r="A368" s="85" t="s">
        <v>542</v>
      </c>
      <c r="C368">
        <v>38550</v>
      </c>
      <c r="D368">
        <v>50900</v>
      </c>
      <c r="E368">
        <v>53984</v>
      </c>
      <c r="F368">
        <v>57068</v>
      </c>
      <c r="G368">
        <v>60152</v>
      </c>
      <c r="H368">
        <v>63236</v>
      </c>
      <c r="I368">
        <v>66320</v>
      </c>
      <c r="J368">
        <v>69404</v>
      </c>
      <c r="K368">
        <v>72488</v>
      </c>
      <c r="L368">
        <v>61700</v>
      </c>
      <c r="M368">
        <v>81450</v>
      </c>
      <c r="N368">
        <v>86386</v>
      </c>
      <c r="O368">
        <v>91322</v>
      </c>
      <c r="P368">
        <v>96258</v>
      </c>
      <c r="Q368">
        <v>101194</v>
      </c>
      <c r="R368">
        <v>106130</v>
      </c>
      <c r="S368">
        <v>111066</v>
      </c>
      <c r="T368">
        <v>116002</v>
      </c>
      <c r="V368" s="119">
        <v>41350</v>
      </c>
      <c r="W368" s="120">
        <v>54600</v>
      </c>
      <c r="X368" s="120">
        <v>57908</v>
      </c>
      <c r="Y368" s="120">
        <v>61216</v>
      </c>
      <c r="Z368" s="120">
        <v>64524</v>
      </c>
      <c r="AA368" s="120">
        <v>67832</v>
      </c>
      <c r="AB368" s="120">
        <v>71140</v>
      </c>
      <c r="AC368" s="120">
        <v>74448</v>
      </c>
      <c r="AD368" s="121">
        <v>77756</v>
      </c>
      <c r="AE368" s="119">
        <v>66150</v>
      </c>
      <c r="AF368" s="120">
        <v>87350</v>
      </c>
      <c r="AG368" s="120">
        <v>92642</v>
      </c>
      <c r="AH368" s="120">
        <v>97934</v>
      </c>
      <c r="AI368" s="120">
        <v>103226</v>
      </c>
      <c r="AJ368" s="120">
        <v>108518</v>
      </c>
      <c r="AK368" s="120">
        <v>113810</v>
      </c>
      <c r="AL368" s="120">
        <v>119102</v>
      </c>
      <c r="AM368" s="121">
        <v>124394</v>
      </c>
      <c r="AO368" s="119">
        <v>42050</v>
      </c>
      <c r="AP368" s="120">
        <v>55550</v>
      </c>
      <c r="AQ368" s="120">
        <v>58914</v>
      </c>
      <c r="AR368" s="120">
        <v>62278</v>
      </c>
      <c r="AS368" s="120">
        <v>65642</v>
      </c>
      <c r="AT368" s="120">
        <v>69006</v>
      </c>
      <c r="AU368" s="120">
        <v>72370</v>
      </c>
      <c r="AV368" s="120">
        <v>75734</v>
      </c>
      <c r="AW368" s="121">
        <v>79098</v>
      </c>
      <c r="AX368" s="119">
        <v>67300</v>
      </c>
      <c r="AY368" s="120">
        <v>88850</v>
      </c>
      <c r="AZ368" s="120">
        <v>94234</v>
      </c>
      <c r="BA368" s="120">
        <v>99618</v>
      </c>
      <c r="BB368" s="120">
        <v>105002</v>
      </c>
      <c r="BC368" s="120">
        <v>110386</v>
      </c>
      <c r="BD368" s="120">
        <v>115770</v>
      </c>
      <c r="BE368" s="120">
        <v>121154</v>
      </c>
      <c r="BF368" s="121">
        <v>126538</v>
      </c>
      <c r="BH368" s="119">
        <v>42850</v>
      </c>
      <c r="BI368" s="120">
        <v>56600</v>
      </c>
      <c r="BJ368" s="120">
        <v>60028</v>
      </c>
      <c r="BK368" s="120">
        <v>63456</v>
      </c>
      <c r="BL368" s="120">
        <v>66884</v>
      </c>
      <c r="BM368" s="120">
        <v>70312</v>
      </c>
      <c r="BN368" s="120">
        <v>73740</v>
      </c>
      <c r="BO368" s="120">
        <v>77168</v>
      </c>
      <c r="BP368" s="121">
        <v>80596</v>
      </c>
      <c r="BQ368" s="119">
        <v>68550</v>
      </c>
      <c r="BR368" s="120">
        <v>90500</v>
      </c>
      <c r="BS368" s="120">
        <v>95984</v>
      </c>
      <c r="BT368" s="120">
        <v>101468</v>
      </c>
      <c r="BU368" s="120">
        <v>106952</v>
      </c>
      <c r="BV368" s="120">
        <v>112436</v>
      </c>
      <c r="BW368" s="120">
        <v>117920</v>
      </c>
      <c r="BX368" s="120">
        <v>123404</v>
      </c>
      <c r="BY368" s="121">
        <v>128888</v>
      </c>
    </row>
    <row r="369" spans="1:77" x14ac:dyDescent="0.25">
      <c r="A369" s="85" t="s">
        <v>543</v>
      </c>
      <c r="C369">
        <v>44200</v>
      </c>
      <c r="D369">
        <v>58350</v>
      </c>
      <c r="E369">
        <v>61886</v>
      </c>
      <c r="F369">
        <v>65422</v>
      </c>
      <c r="G369">
        <v>68958</v>
      </c>
      <c r="H369">
        <v>72494</v>
      </c>
      <c r="I369">
        <v>76030</v>
      </c>
      <c r="J369">
        <v>79566</v>
      </c>
      <c r="K369">
        <v>83102</v>
      </c>
      <c r="L369">
        <v>70700</v>
      </c>
      <c r="M369">
        <v>93300</v>
      </c>
      <c r="N369">
        <v>98956</v>
      </c>
      <c r="O369">
        <v>104612</v>
      </c>
      <c r="P369">
        <v>110268</v>
      </c>
      <c r="Q369">
        <v>115924</v>
      </c>
      <c r="R369">
        <v>121580</v>
      </c>
      <c r="S369">
        <v>127236</v>
      </c>
      <c r="T369">
        <v>132892</v>
      </c>
      <c r="V369" s="119">
        <v>45900</v>
      </c>
      <c r="W369" s="120">
        <v>60600</v>
      </c>
      <c r="X369" s="120">
        <v>64272</v>
      </c>
      <c r="Y369" s="120">
        <v>67944</v>
      </c>
      <c r="Z369" s="120">
        <v>71616</v>
      </c>
      <c r="AA369" s="120">
        <v>75288</v>
      </c>
      <c r="AB369" s="120">
        <v>78960</v>
      </c>
      <c r="AC369" s="120">
        <v>82632</v>
      </c>
      <c r="AD369" s="121">
        <v>86304</v>
      </c>
      <c r="AE369" s="119">
        <v>73450</v>
      </c>
      <c r="AF369" s="120">
        <v>97000</v>
      </c>
      <c r="AG369" s="120">
        <v>102876</v>
      </c>
      <c r="AH369" s="120">
        <v>108752</v>
      </c>
      <c r="AI369" s="120">
        <v>114628</v>
      </c>
      <c r="AJ369" s="120">
        <v>120504</v>
      </c>
      <c r="AK369" s="120">
        <v>126380</v>
      </c>
      <c r="AL369" s="120">
        <v>132256</v>
      </c>
      <c r="AM369" s="121">
        <v>138132</v>
      </c>
      <c r="AO369" s="119">
        <v>47650</v>
      </c>
      <c r="AP369" s="120">
        <v>62900</v>
      </c>
      <c r="AQ369" s="120">
        <v>66712</v>
      </c>
      <c r="AR369" s="120">
        <v>70524</v>
      </c>
      <c r="AS369" s="120">
        <v>74336</v>
      </c>
      <c r="AT369" s="120">
        <v>78148</v>
      </c>
      <c r="AU369" s="120">
        <v>81960</v>
      </c>
      <c r="AV369" s="120">
        <v>85772</v>
      </c>
      <c r="AW369" s="121">
        <v>89584</v>
      </c>
      <c r="AX369" s="119">
        <v>76250</v>
      </c>
      <c r="AY369" s="120">
        <v>100650</v>
      </c>
      <c r="AZ369" s="120">
        <v>106750</v>
      </c>
      <c r="BA369" s="120">
        <v>112850</v>
      </c>
      <c r="BB369" s="120">
        <v>118950</v>
      </c>
      <c r="BC369" s="120">
        <v>125050</v>
      </c>
      <c r="BD369" s="120">
        <v>131150</v>
      </c>
      <c r="BE369" s="120">
        <v>137250</v>
      </c>
      <c r="BF369" s="121">
        <v>143350</v>
      </c>
      <c r="BH369" s="119">
        <v>47750</v>
      </c>
      <c r="BI369" s="120">
        <v>63050</v>
      </c>
      <c r="BJ369" s="120">
        <v>66870</v>
      </c>
      <c r="BK369" s="120">
        <v>70690</v>
      </c>
      <c r="BL369" s="120">
        <v>74510</v>
      </c>
      <c r="BM369" s="120">
        <v>78330</v>
      </c>
      <c r="BN369" s="120">
        <v>82150</v>
      </c>
      <c r="BO369" s="120">
        <v>85970</v>
      </c>
      <c r="BP369" s="121">
        <v>89790</v>
      </c>
      <c r="BQ369" s="119">
        <v>76400</v>
      </c>
      <c r="BR369" s="120">
        <v>100850</v>
      </c>
      <c r="BS369" s="120">
        <v>106962</v>
      </c>
      <c r="BT369" s="120">
        <v>113074</v>
      </c>
      <c r="BU369" s="120">
        <v>119186</v>
      </c>
      <c r="BV369" s="120">
        <v>125298</v>
      </c>
      <c r="BW369" s="120">
        <v>131410</v>
      </c>
      <c r="BX369" s="120">
        <v>137522</v>
      </c>
      <c r="BY369" s="121">
        <v>143634</v>
      </c>
    </row>
    <row r="370" spans="1:77" x14ac:dyDescent="0.25">
      <c r="A370" s="85" t="s">
        <v>544</v>
      </c>
      <c r="C370">
        <v>41950</v>
      </c>
      <c r="D370">
        <v>55400</v>
      </c>
      <c r="E370">
        <v>58756</v>
      </c>
      <c r="F370">
        <v>62112</v>
      </c>
      <c r="G370">
        <v>65468</v>
      </c>
      <c r="H370">
        <v>68824</v>
      </c>
      <c r="I370">
        <v>72180</v>
      </c>
      <c r="J370">
        <v>75536</v>
      </c>
      <c r="K370">
        <v>78892</v>
      </c>
      <c r="L370">
        <v>67100</v>
      </c>
      <c r="M370">
        <v>88550</v>
      </c>
      <c r="N370">
        <v>93918</v>
      </c>
      <c r="O370">
        <v>99286</v>
      </c>
      <c r="P370">
        <v>104654</v>
      </c>
      <c r="Q370">
        <v>110022</v>
      </c>
      <c r="R370">
        <v>115390</v>
      </c>
      <c r="S370">
        <v>120758</v>
      </c>
      <c r="T370">
        <v>126126</v>
      </c>
      <c r="V370" s="119">
        <v>41950</v>
      </c>
      <c r="W370" s="120">
        <v>55400</v>
      </c>
      <c r="X370" s="120">
        <v>58756</v>
      </c>
      <c r="Y370" s="120">
        <v>62112</v>
      </c>
      <c r="Z370" s="120">
        <v>65468</v>
      </c>
      <c r="AA370" s="120">
        <v>68824</v>
      </c>
      <c r="AB370" s="120">
        <v>72180</v>
      </c>
      <c r="AC370" s="120">
        <v>75536</v>
      </c>
      <c r="AD370" s="121">
        <v>78892</v>
      </c>
      <c r="AE370" s="119">
        <v>67100</v>
      </c>
      <c r="AF370" s="120">
        <v>88600</v>
      </c>
      <c r="AG370" s="120">
        <v>93968</v>
      </c>
      <c r="AH370" s="120">
        <v>99336</v>
      </c>
      <c r="AI370" s="120">
        <v>104704</v>
      </c>
      <c r="AJ370" s="120">
        <v>110072</v>
      </c>
      <c r="AK370" s="120">
        <v>115440</v>
      </c>
      <c r="AL370" s="120">
        <v>120808</v>
      </c>
      <c r="AM370" s="121">
        <v>126176</v>
      </c>
      <c r="AO370" s="119">
        <v>45700</v>
      </c>
      <c r="AP370" s="120">
        <v>60350</v>
      </c>
      <c r="AQ370" s="120">
        <v>64006</v>
      </c>
      <c r="AR370" s="120">
        <v>67662</v>
      </c>
      <c r="AS370" s="120">
        <v>71318</v>
      </c>
      <c r="AT370" s="120">
        <v>74974</v>
      </c>
      <c r="AU370" s="120">
        <v>78630</v>
      </c>
      <c r="AV370" s="120">
        <v>82286</v>
      </c>
      <c r="AW370" s="121">
        <v>85942</v>
      </c>
      <c r="AX370" s="119">
        <v>73100</v>
      </c>
      <c r="AY370" s="120">
        <v>96500</v>
      </c>
      <c r="AZ370" s="120">
        <v>102348</v>
      </c>
      <c r="BA370" s="120">
        <v>108196</v>
      </c>
      <c r="BB370" s="120">
        <v>114044</v>
      </c>
      <c r="BC370" s="120">
        <v>119892</v>
      </c>
      <c r="BD370" s="120">
        <v>125740</v>
      </c>
      <c r="BE370" s="120">
        <v>131588</v>
      </c>
      <c r="BF370" s="121">
        <v>137436</v>
      </c>
      <c r="BH370" s="119">
        <v>45700</v>
      </c>
      <c r="BI370" s="120">
        <v>60350</v>
      </c>
      <c r="BJ370" s="120">
        <v>64006</v>
      </c>
      <c r="BK370" s="120">
        <v>67662</v>
      </c>
      <c r="BL370" s="120">
        <v>71318</v>
      </c>
      <c r="BM370" s="120">
        <v>74974</v>
      </c>
      <c r="BN370" s="120">
        <v>78630</v>
      </c>
      <c r="BO370" s="120">
        <v>82286</v>
      </c>
      <c r="BP370" s="121">
        <v>85942</v>
      </c>
      <c r="BQ370" s="119">
        <v>73100</v>
      </c>
      <c r="BR370" s="120">
        <v>96500</v>
      </c>
      <c r="BS370" s="120">
        <v>102348</v>
      </c>
      <c r="BT370" s="120">
        <v>108196</v>
      </c>
      <c r="BU370" s="120">
        <v>114044</v>
      </c>
      <c r="BV370" s="120">
        <v>119892</v>
      </c>
      <c r="BW370" s="120">
        <v>125740</v>
      </c>
      <c r="BX370" s="120">
        <v>131588</v>
      </c>
      <c r="BY370" s="121">
        <v>137436</v>
      </c>
    </row>
    <row r="371" spans="1:77" x14ac:dyDescent="0.25">
      <c r="A371" s="85" t="s">
        <v>545</v>
      </c>
      <c r="C371">
        <v>39450</v>
      </c>
      <c r="D371">
        <v>52100</v>
      </c>
      <c r="E371">
        <v>55256</v>
      </c>
      <c r="F371">
        <v>58412</v>
      </c>
      <c r="G371">
        <v>61568</v>
      </c>
      <c r="H371">
        <v>64724</v>
      </c>
      <c r="I371">
        <v>67880</v>
      </c>
      <c r="J371">
        <v>71036</v>
      </c>
      <c r="K371">
        <v>74192</v>
      </c>
      <c r="L371">
        <v>63100</v>
      </c>
      <c r="M371">
        <v>83300</v>
      </c>
      <c r="N371">
        <v>88348</v>
      </c>
      <c r="O371">
        <v>93396</v>
      </c>
      <c r="P371">
        <v>98444</v>
      </c>
      <c r="Q371">
        <v>103492</v>
      </c>
      <c r="R371">
        <v>108540</v>
      </c>
      <c r="S371">
        <v>113588</v>
      </c>
      <c r="T371">
        <v>118636</v>
      </c>
      <c r="V371" s="119">
        <v>43350</v>
      </c>
      <c r="W371" s="120">
        <v>57250</v>
      </c>
      <c r="X371" s="120">
        <v>60718</v>
      </c>
      <c r="Y371" s="120">
        <v>64186</v>
      </c>
      <c r="Z371" s="120">
        <v>67654</v>
      </c>
      <c r="AA371" s="120">
        <v>71122</v>
      </c>
      <c r="AB371" s="120">
        <v>74590</v>
      </c>
      <c r="AC371" s="120">
        <v>78058</v>
      </c>
      <c r="AD371" s="121">
        <v>81526</v>
      </c>
      <c r="AE371" s="119">
        <v>69350</v>
      </c>
      <c r="AF371" s="120">
        <v>91550</v>
      </c>
      <c r="AG371" s="120">
        <v>97098</v>
      </c>
      <c r="AH371" s="120">
        <v>102646</v>
      </c>
      <c r="AI371" s="120">
        <v>108194</v>
      </c>
      <c r="AJ371" s="120">
        <v>113742</v>
      </c>
      <c r="AK371" s="120">
        <v>119290</v>
      </c>
      <c r="AL371" s="120">
        <v>124838</v>
      </c>
      <c r="AM371" s="121">
        <v>130386</v>
      </c>
      <c r="AO371" s="119">
        <v>46700</v>
      </c>
      <c r="AP371" s="120">
        <v>61650</v>
      </c>
      <c r="AQ371" s="120">
        <v>65386</v>
      </c>
      <c r="AR371" s="120">
        <v>69122</v>
      </c>
      <c r="AS371" s="120">
        <v>72858</v>
      </c>
      <c r="AT371" s="120">
        <v>76594</v>
      </c>
      <c r="AU371" s="120">
        <v>80330</v>
      </c>
      <c r="AV371" s="120">
        <v>84066</v>
      </c>
      <c r="AW371" s="121">
        <v>87802</v>
      </c>
      <c r="AX371" s="119">
        <v>74700</v>
      </c>
      <c r="AY371" s="120">
        <v>98650</v>
      </c>
      <c r="AZ371" s="120">
        <v>104626</v>
      </c>
      <c r="BA371" s="120">
        <v>110602</v>
      </c>
      <c r="BB371" s="120">
        <v>116578</v>
      </c>
      <c r="BC371" s="120">
        <v>122554</v>
      </c>
      <c r="BD371" s="120">
        <v>128530</v>
      </c>
      <c r="BE371" s="120">
        <v>134506</v>
      </c>
      <c r="BF371" s="121">
        <v>140482</v>
      </c>
      <c r="BH371" s="119">
        <v>46700</v>
      </c>
      <c r="BI371" s="120">
        <v>61650</v>
      </c>
      <c r="BJ371" s="120">
        <v>65386</v>
      </c>
      <c r="BK371" s="120">
        <v>69122</v>
      </c>
      <c r="BL371" s="120">
        <v>72858</v>
      </c>
      <c r="BM371" s="120">
        <v>76594</v>
      </c>
      <c r="BN371" s="120">
        <v>80330</v>
      </c>
      <c r="BO371" s="120">
        <v>84066</v>
      </c>
      <c r="BP371" s="121">
        <v>87802</v>
      </c>
      <c r="BQ371" s="119">
        <v>74700</v>
      </c>
      <c r="BR371" s="120">
        <v>98650</v>
      </c>
      <c r="BS371" s="120">
        <v>104626</v>
      </c>
      <c r="BT371" s="120">
        <v>110602</v>
      </c>
      <c r="BU371" s="120">
        <v>116578</v>
      </c>
      <c r="BV371" s="120">
        <v>122554</v>
      </c>
      <c r="BW371" s="120">
        <v>128530</v>
      </c>
      <c r="BX371" s="120">
        <v>134506</v>
      </c>
      <c r="BY371" s="121">
        <v>140482</v>
      </c>
    </row>
    <row r="372" spans="1:77" x14ac:dyDescent="0.25">
      <c r="A372" s="85" t="s">
        <v>546</v>
      </c>
      <c r="C372">
        <v>38550</v>
      </c>
      <c r="D372">
        <v>50900</v>
      </c>
      <c r="E372">
        <v>53984</v>
      </c>
      <c r="F372">
        <v>57068</v>
      </c>
      <c r="G372">
        <v>60152</v>
      </c>
      <c r="H372">
        <v>63236</v>
      </c>
      <c r="I372">
        <v>66320</v>
      </c>
      <c r="J372">
        <v>69404</v>
      </c>
      <c r="K372">
        <v>72488</v>
      </c>
      <c r="L372">
        <v>61700</v>
      </c>
      <c r="M372">
        <v>81450</v>
      </c>
      <c r="N372">
        <v>86386</v>
      </c>
      <c r="O372">
        <v>91322</v>
      </c>
      <c r="P372">
        <v>96258</v>
      </c>
      <c r="Q372">
        <v>101194</v>
      </c>
      <c r="R372">
        <v>106130</v>
      </c>
      <c r="S372">
        <v>111066</v>
      </c>
      <c r="T372">
        <v>116002</v>
      </c>
      <c r="V372" s="119">
        <v>41650</v>
      </c>
      <c r="W372" s="120">
        <v>55000</v>
      </c>
      <c r="X372" s="120">
        <v>58332</v>
      </c>
      <c r="Y372" s="120">
        <v>61664</v>
      </c>
      <c r="Z372" s="120">
        <v>64996</v>
      </c>
      <c r="AA372" s="120">
        <v>68328</v>
      </c>
      <c r="AB372" s="120">
        <v>71660</v>
      </c>
      <c r="AC372" s="120">
        <v>74992</v>
      </c>
      <c r="AD372" s="121">
        <v>78324</v>
      </c>
      <c r="AE372" s="119">
        <v>66650</v>
      </c>
      <c r="AF372" s="120">
        <v>88000</v>
      </c>
      <c r="AG372" s="120">
        <v>93332</v>
      </c>
      <c r="AH372" s="120">
        <v>98664</v>
      </c>
      <c r="AI372" s="120">
        <v>103996</v>
      </c>
      <c r="AJ372" s="120">
        <v>109328</v>
      </c>
      <c r="AK372" s="120">
        <v>114660</v>
      </c>
      <c r="AL372" s="120">
        <v>119992</v>
      </c>
      <c r="AM372" s="121">
        <v>125324</v>
      </c>
      <c r="AO372" s="119">
        <v>43950</v>
      </c>
      <c r="AP372" s="120">
        <v>58050</v>
      </c>
      <c r="AQ372" s="120">
        <v>61566</v>
      </c>
      <c r="AR372" s="120">
        <v>65082</v>
      </c>
      <c r="AS372" s="120">
        <v>68598</v>
      </c>
      <c r="AT372" s="120">
        <v>72114</v>
      </c>
      <c r="AU372" s="120">
        <v>75630</v>
      </c>
      <c r="AV372" s="120">
        <v>79146</v>
      </c>
      <c r="AW372" s="121">
        <v>82662</v>
      </c>
      <c r="AX372" s="119">
        <v>70300</v>
      </c>
      <c r="AY372" s="120">
        <v>92800</v>
      </c>
      <c r="AZ372" s="120">
        <v>98424</v>
      </c>
      <c r="BA372" s="120">
        <v>104048</v>
      </c>
      <c r="BB372" s="120">
        <v>109672</v>
      </c>
      <c r="BC372" s="120">
        <v>115296</v>
      </c>
      <c r="BD372" s="120">
        <v>120920</v>
      </c>
      <c r="BE372" s="120">
        <v>126544</v>
      </c>
      <c r="BF372" s="121">
        <v>132168</v>
      </c>
      <c r="BH372" s="119">
        <v>43950</v>
      </c>
      <c r="BI372" s="120">
        <v>58050</v>
      </c>
      <c r="BJ372" s="120">
        <v>61566</v>
      </c>
      <c r="BK372" s="120">
        <v>65082</v>
      </c>
      <c r="BL372" s="120">
        <v>68598</v>
      </c>
      <c r="BM372" s="120">
        <v>72114</v>
      </c>
      <c r="BN372" s="120">
        <v>75630</v>
      </c>
      <c r="BO372" s="120">
        <v>79146</v>
      </c>
      <c r="BP372" s="121">
        <v>82662</v>
      </c>
      <c r="BQ372" s="119">
        <v>70300</v>
      </c>
      <c r="BR372" s="120">
        <v>92800</v>
      </c>
      <c r="BS372" s="120">
        <v>98424</v>
      </c>
      <c r="BT372" s="120">
        <v>104048</v>
      </c>
      <c r="BU372" s="120">
        <v>109672</v>
      </c>
      <c r="BV372" s="120">
        <v>115296</v>
      </c>
      <c r="BW372" s="120">
        <v>120920</v>
      </c>
      <c r="BX372" s="120">
        <v>126544</v>
      </c>
      <c r="BY372" s="121">
        <v>132168</v>
      </c>
    </row>
    <row r="373" spans="1:77" x14ac:dyDescent="0.25">
      <c r="A373" s="85" t="s">
        <v>547</v>
      </c>
      <c r="C373">
        <v>40150</v>
      </c>
      <c r="D373">
        <v>53000</v>
      </c>
      <c r="E373">
        <v>56212</v>
      </c>
      <c r="F373">
        <v>59424</v>
      </c>
      <c r="G373">
        <v>62636</v>
      </c>
      <c r="H373">
        <v>65848</v>
      </c>
      <c r="I373">
        <v>69060</v>
      </c>
      <c r="J373">
        <v>72272</v>
      </c>
      <c r="K373">
        <v>75484</v>
      </c>
      <c r="L373">
        <v>64250</v>
      </c>
      <c r="M373">
        <v>84800</v>
      </c>
      <c r="N373">
        <v>89940</v>
      </c>
      <c r="O373">
        <v>95080</v>
      </c>
      <c r="P373">
        <v>100220</v>
      </c>
      <c r="Q373">
        <v>105360</v>
      </c>
      <c r="R373">
        <v>110500</v>
      </c>
      <c r="S373">
        <v>115640</v>
      </c>
      <c r="T373">
        <v>120780</v>
      </c>
      <c r="V373" s="119">
        <v>44150</v>
      </c>
      <c r="W373" s="120">
        <v>58300</v>
      </c>
      <c r="X373" s="120">
        <v>61832</v>
      </c>
      <c r="Y373" s="120">
        <v>65364</v>
      </c>
      <c r="Z373" s="120">
        <v>68896</v>
      </c>
      <c r="AA373" s="120">
        <v>72428</v>
      </c>
      <c r="AB373" s="120">
        <v>75960</v>
      </c>
      <c r="AC373" s="120">
        <v>79492</v>
      </c>
      <c r="AD373" s="121">
        <v>83024</v>
      </c>
      <c r="AE373" s="119">
        <v>70650</v>
      </c>
      <c r="AF373" s="120">
        <v>93300</v>
      </c>
      <c r="AG373" s="120">
        <v>98952</v>
      </c>
      <c r="AH373" s="120">
        <v>104604</v>
      </c>
      <c r="AI373" s="120">
        <v>110256</v>
      </c>
      <c r="AJ373" s="120">
        <v>115908</v>
      </c>
      <c r="AK373" s="120">
        <v>121560</v>
      </c>
      <c r="AL373" s="120">
        <v>127212</v>
      </c>
      <c r="AM373" s="121">
        <v>132864</v>
      </c>
      <c r="AO373" s="119">
        <v>48100</v>
      </c>
      <c r="AP373" s="120">
        <v>63500</v>
      </c>
      <c r="AQ373" s="120">
        <v>67348</v>
      </c>
      <c r="AR373" s="120">
        <v>71196</v>
      </c>
      <c r="AS373" s="120">
        <v>75044</v>
      </c>
      <c r="AT373" s="120">
        <v>78892</v>
      </c>
      <c r="AU373" s="120">
        <v>82740</v>
      </c>
      <c r="AV373" s="120">
        <v>86588</v>
      </c>
      <c r="AW373" s="121">
        <v>90436</v>
      </c>
      <c r="AX373" s="119">
        <v>76950</v>
      </c>
      <c r="AY373" s="120">
        <v>101600</v>
      </c>
      <c r="AZ373" s="120">
        <v>107756</v>
      </c>
      <c r="BA373" s="120">
        <v>113912</v>
      </c>
      <c r="BB373" s="120">
        <v>120068</v>
      </c>
      <c r="BC373" s="120">
        <v>126224</v>
      </c>
      <c r="BD373" s="120">
        <v>132380</v>
      </c>
      <c r="BE373" s="120">
        <v>138536</v>
      </c>
      <c r="BF373" s="121">
        <v>144692</v>
      </c>
      <c r="BH373" s="119">
        <v>48700</v>
      </c>
      <c r="BI373" s="120">
        <v>64300</v>
      </c>
      <c r="BJ373" s="120">
        <v>68196</v>
      </c>
      <c r="BK373" s="120">
        <v>72092</v>
      </c>
      <c r="BL373" s="120">
        <v>75988</v>
      </c>
      <c r="BM373" s="120">
        <v>79884</v>
      </c>
      <c r="BN373" s="120">
        <v>83780</v>
      </c>
      <c r="BO373" s="120">
        <v>87676</v>
      </c>
      <c r="BP373" s="121">
        <v>91572</v>
      </c>
      <c r="BQ373" s="119">
        <v>77900</v>
      </c>
      <c r="BR373" s="120">
        <v>102850</v>
      </c>
      <c r="BS373" s="120">
        <v>109082</v>
      </c>
      <c r="BT373" s="120">
        <v>115314</v>
      </c>
      <c r="BU373" s="120">
        <v>121546</v>
      </c>
      <c r="BV373" s="120">
        <v>127778</v>
      </c>
      <c r="BW373" s="120">
        <v>134010</v>
      </c>
      <c r="BX373" s="120">
        <v>140242</v>
      </c>
      <c r="BY373" s="121">
        <v>146474</v>
      </c>
    </row>
    <row r="374" spans="1:77" x14ac:dyDescent="0.25">
      <c r="A374" s="85" t="s">
        <v>548</v>
      </c>
      <c r="C374">
        <v>38550</v>
      </c>
      <c r="D374">
        <v>50900</v>
      </c>
      <c r="E374">
        <v>53984</v>
      </c>
      <c r="F374">
        <v>57068</v>
      </c>
      <c r="G374">
        <v>60152</v>
      </c>
      <c r="H374">
        <v>63236</v>
      </c>
      <c r="I374">
        <v>66320</v>
      </c>
      <c r="J374">
        <v>69404</v>
      </c>
      <c r="K374">
        <v>72488</v>
      </c>
      <c r="L374">
        <v>61700</v>
      </c>
      <c r="M374">
        <v>81450</v>
      </c>
      <c r="N374">
        <v>86386</v>
      </c>
      <c r="O374">
        <v>91322</v>
      </c>
      <c r="P374">
        <v>96258</v>
      </c>
      <c r="Q374">
        <v>101194</v>
      </c>
      <c r="R374">
        <v>106130</v>
      </c>
      <c r="S374">
        <v>111066</v>
      </c>
      <c r="T374">
        <v>116002</v>
      </c>
      <c r="V374" s="119">
        <v>41350</v>
      </c>
      <c r="W374" s="120">
        <v>54600</v>
      </c>
      <c r="X374" s="120">
        <v>57908</v>
      </c>
      <c r="Y374" s="120">
        <v>61216</v>
      </c>
      <c r="Z374" s="120">
        <v>64524</v>
      </c>
      <c r="AA374" s="120">
        <v>67832</v>
      </c>
      <c r="AB374" s="120">
        <v>71140</v>
      </c>
      <c r="AC374" s="120">
        <v>74448</v>
      </c>
      <c r="AD374" s="121">
        <v>77756</v>
      </c>
      <c r="AE374" s="119">
        <v>66150</v>
      </c>
      <c r="AF374" s="120">
        <v>87350</v>
      </c>
      <c r="AG374" s="120">
        <v>92642</v>
      </c>
      <c r="AH374" s="120">
        <v>97934</v>
      </c>
      <c r="AI374" s="120">
        <v>103226</v>
      </c>
      <c r="AJ374" s="120">
        <v>108518</v>
      </c>
      <c r="AK374" s="120">
        <v>113810</v>
      </c>
      <c r="AL374" s="120">
        <v>119102</v>
      </c>
      <c r="AM374" s="121">
        <v>124394</v>
      </c>
      <c r="AO374" s="119">
        <v>42050</v>
      </c>
      <c r="AP374" s="120">
        <v>55550</v>
      </c>
      <c r="AQ374" s="120">
        <v>58914</v>
      </c>
      <c r="AR374" s="120">
        <v>62278</v>
      </c>
      <c r="AS374" s="120">
        <v>65642</v>
      </c>
      <c r="AT374" s="120">
        <v>69006</v>
      </c>
      <c r="AU374" s="120">
        <v>72370</v>
      </c>
      <c r="AV374" s="120">
        <v>75734</v>
      </c>
      <c r="AW374" s="121">
        <v>79098</v>
      </c>
      <c r="AX374" s="119">
        <v>67300</v>
      </c>
      <c r="AY374" s="120">
        <v>88850</v>
      </c>
      <c r="AZ374" s="120">
        <v>94234</v>
      </c>
      <c r="BA374" s="120">
        <v>99618</v>
      </c>
      <c r="BB374" s="120">
        <v>105002</v>
      </c>
      <c r="BC374" s="120">
        <v>110386</v>
      </c>
      <c r="BD374" s="120">
        <v>115770</v>
      </c>
      <c r="BE374" s="120">
        <v>121154</v>
      </c>
      <c r="BF374" s="121">
        <v>126538</v>
      </c>
      <c r="BH374" s="119">
        <v>42850</v>
      </c>
      <c r="BI374" s="120">
        <v>56600</v>
      </c>
      <c r="BJ374" s="120">
        <v>60028</v>
      </c>
      <c r="BK374" s="120">
        <v>63456</v>
      </c>
      <c r="BL374" s="120">
        <v>66884</v>
      </c>
      <c r="BM374" s="120">
        <v>70312</v>
      </c>
      <c r="BN374" s="120">
        <v>73740</v>
      </c>
      <c r="BO374" s="120">
        <v>77168</v>
      </c>
      <c r="BP374" s="121">
        <v>80596</v>
      </c>
      <c r="BQ374" s="119">
        <v>68550</v>
      </c>
      <c r="BR374" s="120">
        <v>90500</v>
      </c>
      <c r="BS374" s="120">
        <v>95984</v>
      </c>
      <c r="BT374" s="120">
        <v>101468</v>
      </c>
      <c r="BU374" s="120">
        <v>106952</v>
      </c>
      <c r="BV374" s="120">
        <v>112436</v>
      </c>
      <c r="BW374" s="120">
        <v>117920</v>
      </c>
      <c r="BX374" s="120">
        <v>123404</v>
      </c>
      <c r="BY374" s="121">
        <v>128888</v>
      </c>
    </row>
    <row r="375" spans="1:77" x14ac:dyDescent="0.25">
      <c r="A375" s="85" t="s">
        <v>549</v>
      </c>
      <c r="C375">
        <v>38550</v>
      </c>
      <c r="D375">
        <v>50900</v>
      </c>
      <c r="E375">
        <v>53984</v>
      </c>
      <c r="F375">
        <v>57068</v>
      </c>
      <c r="G375">
        <v>60152</v>
      </c>
      <c r="H375">
        <v>63236</v>
      </c>
      <c r="I375">
        <v>66320</v>
      </c>
      <c r="J375">
        <v>69404</v>
      </c>
      <c r="K375">
        <v>72488</v>
      </c>
      <c r="L375">
        <v>61700</v>
      </c>
      <c r="M375">
        <v>81450</v>
      </c>
      <c r="N375">
        <v>86386</v>
      </c>
      <c r="O375">
        <v>91322</v>
      </c>
      <c r="P375">
        <v>96258</v>
      </c>
      <c r="Q375">
        <v>101194</v>
      </c>
      <c r="R375">
        <v>106130</v>
      </c>
      <c r="S375">
        <v>111066</v>
      </c>
      <c r="T375">
        <v>116002</v>
      </c>
      <c r="V375" s="119">
        <v>41850</v>
      </c>
      <c r="W375" s="120">
        <v>55250</v>
      </c>
      <c r="X375" s="120">
        <v>58598</v>
      </c>
      <c r="Y375" s="120">
        <v>61946</v>
      </c>
      <c r="Z375" s="120">
        <v>65294</v>
      </c>
      <c r="AA375" s="120">
        <v>68642</v>
      </c>
      <c r="AB375" s="120">
        <v>71990</v>
      </c>
      <c r="AC375" s="120">
        <v>75338</v>
      </c>
      <c r="AD375" s="121">
        <v>78686</v>
      </c>
      <c r="AE375" s="119">
        <v>66950</v>
      </c>
      <c r="AF375" s="120">
        <v>88400</v>
      </c>
      <c r="AG375" s="120">
        <v>93756</v>
      </c>
      <c r="AH375" s="120">
        <v>99112</v>
      </c>
      <c r="AI375" s="120">
        <v>104468</v>
      </c>
      <c r="AJ375" s="120">
        <v>109824</v>
      </c>
      <c r="AK375" s="120">
        <v>115180</v>
      </c>
      <c r="AL375" s="120">
        <v>120536</v>
      </c>
      <c r="AM375" s="121">
        <v>125892</v>
      </c>
      <c r="AO375" s="119">
        <v>44800</v>
      </c>
      <c r="AP375" s="120">
        <v>59150</v>
      </c>
      <c r="AQ375" s="120">
        <v>62734</v>
      </c>
      <c r="AR375" s="120">
        <v>66318</v>
      </c>
      <c r="AS375" s="120">
        <v>69902</v>
      </c>
      <c r="AT375" s="120">
        <v>73486</v>
      </c>
      <c r="AU375" s="120">
        <v>77070</v>
      </c>
      <c r="AV375" s="120">
        <v>80654</v>
      </c>
      <c r="AW375" s="121">
        <v>84238</v>
      </c>
      <c r="AX375" s="119">
        <v>71700</v>
      </c>
      <c r="AY375" s="120">
        <v>94650</v>
      </c>
      <c r="AZ375" s="120">
        <v>100386</v>
      </c>
      <c r="BA375" s="120">
        <v>106122</v>
      </c>
      <c r="BB375" s="120">
        <v>111858</v>
      </c>
      <c r="BC375" s="120">
        <v>117594</v>
      </c>
      <c r="BD375" s="120">
        <v>123330</v>
      </c>
      <c r="BE375" s="120">
        <v>129066</v>
      </c>
      <c r="BF375" s="121">
        <v>134802</v>
      </c>
      <c r="BH375" s="119">
        <v>45650</v>
      </c>
      <c r="BI375" s="120">
        <v>60300</v>
      </c>
      <c r="BJ375" s="120">
        <v>63952</v>
      </c>
      <c r="BK375" s="120">
        <v>67604</v>
      </c>
      <c r="BL375" s="120">
        <v>71256</v>
      </c>
      <c r="BM375" s="120">
        <v>74908</v>
      </c>
      <c r="BN375" s="120">
        <v>78560</v>
      </c>
      <c r="BO375" s="120">
        <v>82212</v>
      </c>
      <c r="BP375" s="121">
        <v>85864</v>
      </c>
      <c r="BQ375" s="119">
        <v>73050</v>
      </c>
      <c r="BR375" s="120">
        <v>96450</v>
      </c>
      <c r="BS375" s="120">
        <v>102294</v>
      </c>
      <c r="BT375" s="120">
        <v>108138</v>
      </c>
      <c r="BU375" s="120">
        <v>113982</v>
      </c>
      <c r="BV375" s="120">
        <v>119826</v>
      </c>
      <c r="BW375" s="120">
        <v>125670</v>
      </c>
      <c r="BX375" s="120">
        <v>131514</v>
      </c>
      <c r="BY375" s="121">
        <v>137358</v>
      </c>
    </row>
    <row r="376" spans="1:77" x14ac:dyDescent="0.25">
      <c r="A376" s="85" t="s">
        <v>550</v>
      </c>
      <c r="C376">
        <v>38550</v>
      </c>
      <c r="D376">
        <v>50900</v>
      </c>
      <c r="E376">
        <v>53984</v>
      </c>
      <c r="F376">
        <v>57068</v>
      </c>
      <c r="G376">
        <v>60152</v>
      </c>
      <c r="H376">
        <v>63236</v>
      </c>
      <c r="I376">
        <v>66320</v>
      </c>
      <c r="J376">
        <v>69404</v>
      </c>
      <c r="K376">
        <v>72488</v>
      </c>
      <c r="L376">
        <v>61700</v>
      </c>
      <c r="M376">
        <v>81450</v>
      </c>
      <c r="N376">
        <v>86386</v>
      </c>
      <c r="O376">
        <v>91322</v>
      </c>
      <c r="P376">
        <v>96258</v>
      </c>
      <c r="Q376">
        <v>101194</v>
      </c>
      <c r="R376">
        <v>106130</v>
      </c>
      <c r="S376">
        <v>111066</v>
      </c>
      <c r="T376">
        <v>116002</v>
      </c>
      <c r="V376" s="119">
        <v>41350</v>
      </c>
      <c r="W376" s="120">
        <v>54600</v>
      </c>
      <c r="X376" s="120">
        <v>57908</v>
      </c>
      <c r="Y376" s="120">
        <v>61216</v>
      </c>
      <c r="Z376" s="120">
        <v>64524</v>
      </c>
      <c r="AA376" s="120">
        <v>67832</v>
      </c>
      <c r="AB376" s="120">
        <v>71140</v>
      </c>
      <c r="AC376" s="120">
        <v>74448</v>
      </c>
      <c r="AD376" s="121">
        <v>77756</v>
      </c>
      <c r="AE376" s="119">
        <v>66150</v>
      </c>
      <c r="AF376" s="120">
        <v>87350</v>
      </c>
      <c r="AG376" s="120">
        <v>92642</v>
      </c>
      <c r="AH376" s="120">
        <v>97934</v>
      </c>
      <c r="AI376" s="120">
        <v>103226</v>
      </c>
      <c r="AJ376" s="120">
        <v>108518</v>
      </c>
      <c r="AK376" s="120">
        <v>113810</v>
      </c>
      <c r="AL376" s="120">
        <v>119102</v>
      </c>
      <c r="AM376" s="121">
        <v>124394</v>
      </c>
      <c r="AO376" s="119">
        <v>42050</v>
      </c>
      <c r="AP376" s="120">
        <v>55550</v>
      </c>
      <c r="AQ376" s="120">
        <v>58914</v>
      </c>
      <c r="AR376" s="120">
        <v>62278</v>
      </c>
      <c r="AS376" s="120">
        <v>65642</v>
      </c>
      <c r="AT376" s="120">
        <v>69006</v>
      </c>
      <c r="AU376" s="120">
        <v>72370</v>
      </c>
      <c r="AV376" s="120">
        <v>75734</v>
      </c>
      <c r="AW376" s="121">
        <v>79098</v>
      </c>
      <c r="AX376" s="119">
        <v>67300</v>
      </c>
      <c r="AY376" s="120">
        <v>88850</v>
      </c>
      <c r="AZ376" s="120">
        <v>94234</v>
      </c>
      <c r="BA376" s="120">
        <v>99618</v>
      </c>
      <c r="BB376" s="120">
        <v>105002</v>
      </c>
      <c r="BC376" s="120">
        <v>110386</v>
      </c>
      <c r="BD376" s="120">
        <v>115770</v>
      </c>
      <c r="BE376" s="120">
        <v>121154</v>
      </c>
      <c r="BF376" s="121">
        <v>126538</v>
      </c>
      <c r="BH376" s="119">
        <v>42850</v>
      </c>
      <c r="BI376" s="120">
        <v>56600</v>
      </c>
      <c r="BJ376" s="120">
        <v>60028</v>
      </c>
      <c r="BK376" s="120">
        <v>63456</v>
      </c>
      <c r="BL376" s="120">
        <v>66884</v>
      </c>
      <c r="BM376" s="120">
        <v>70312</v>
      </c>
      <c r="BN376" s="120">
        <v>73740</v>
      </c>
      <c r="BO376" s="120">
        <v>77168</v>
      </c>
      <c r="BP376" s="121">
        <v>80596</v>
      </c>
      <c r="BQ376" s="119">
        <v>68550</v>
      </c>
      <c r="BR376" s="120">
        <v>90500</v>
      </c>
      <c r="BS376" s="120">
        <v>95984</v>
      </c>
      <c r="BT376" s="120">
        <v>101468</v>
      </c>
      <c r="BU376" s="120">
        <v>106952</v>
      </c>
      <c r="BV376" s="120">
        <v>112436</v>
      </c>
      <c r="BW376" s="120">
        <v>117920</v>
      </c>
      <c r="BX376" s="120">
        <v>123404</v>
      </c>
      <c r="BY376" s="121">
        <v>128888</v>
      </c>
    </row>
    <row r="377" spans="1:77" x14ac:dyDescent="0.25">
      <c r="A377" s="85" t="s">
        <v>551</v>
      </c>
      <c r="C377">
        <v>43200</v>
      </c>
      <c r="D377">
        <v>57050</v>
      </c>
      <c r="E377">
        <v>60506</v>
      </c>
      <c r="F377">
        <v>63962</v>
      </c>
      <c r="G377">
        <v>67418</v>
      </c>
      <c r="H377">
        <v>70874</v>
      </c>
      <c r="I377">
        <v>74330</v>
      </c>
      <c r="J377">
        <v>77786</v>
      </c>
      <c r="K377">
        <v>81242</v>
      </c>
      <c r="L377">
        <v>69100</v>
      </c>
      <c r="M377">
        <v>91200</v>
      </c>
      <c r="N377">
        <v>96728</v>
      </c>
      <c r="O377">
        <v>102256</v>
      </c>
      <c r="P377">
        <v>107784</v>
      </c>
      <c r="Q377">
        <v>113312</v>
      </c>
      <c r="R377">
        <v>118840</v>
      </c>
      <c r="S377">
        <v>124368</v>
      </c>
      <c r="T377">
        <v>129896</v>
      </c>
      <c r="V377" s="119">
        <v>46400</v>
      </c>
      <c r="W377" s="120">
        <v>61250</v>
      </c>
      <c r="X377" s="120">
        <v>64962</v>
      </c>
      <c r="Y377" s="120">
        <v>68674</v>
      </c>
      <c r="Z377" s="120">
        <v>72386</v>
      </c>
      <c r="AA377" s="120">
        <v>76098</v>
      </c>
      <c r="AB377" s="120">
        <v>79810</v>
      </c>
      <c r="AC377" s="120">
        <v>83522</v>
      </c>
      <c r="AD377" s="121">
        <v>87234</v>
      </c>
      <c r="AE377" s="119">
        <v>74250</v>
      </c>
      <c r="AF377" s="120">
        <v>98050</v>
      </c>
      <c r="AG377" s="120">
        <v>103990</v>
      </c>
      <c r="AH377" s="120">
        <v>109930</v>
      </c>
      <c r="AI377" s="120">
        <v>115870</v>
      </c>
      <c r="AJ377" s="120">
        <v>121810</v>
      </c>
      <c r="AK377" s="120">
        <v>127750</v>
      </c>
      <c r="AL377" s="120">
        <v>133690</v>
      </c>
      <c r="AM377" s="121">
        <v>139630</v>
      </c>
      <c r="AO377" s="119">
        <v>46400</v>
      </c>
      <c r="AP377" s="120">
        <v>61250</v>
      </c>
      <c r="AQ377" s="120">
        <v>64962</v>
      </c>
      <c r="AR377" s="120">
        <v>68674</v>
      </c>
      <c r="AS377" s="120">
        <v>72386</v>
      </c>
      <c r="AT377" s="120">
        <v>76098</v>
      </c>
      <c r="AU377" s="120">
        <v>79810</v>
      </c>
      <c r="AV377" s="120">
        <v>83522</v>
      </c>
      <c r="AW377" s="121">
        <v>87234</v>
      </c>
      <c r="AX377" s="119">
        <v>74250</v>
      </c>
      <c r="AY377" s="120">
        <v>98050</v>
      </c>
      <c r="AZ377" s="120">
        <v>103990</v>
      </c>
      <c r="BA377" s="120">
        <v>109930</v>
      </c>
      <c r="BB377" s="120">
        <v>115870</v>
      </c>
      <c r="BC377" s="120">
        <v>121810</v>
      </c>
      <c r="BD377" s="120">
        <v>127750</v>
      </c>
      <c r="BE377" s="120">
        <v>133690</v>
      </c>
      <c r="BF377" s="121">
        <v>139630</v>
      </c>
      <c r="BH377" s="119">
        <v>46400</v>
      </c>
      <c r="BI377" s="120">
        <v>61250</v>
      </c>
      <c r="BJ377" s="120">
        <v>64962</v>
      </c>
      <c r="BK377" s="120">
        <v>68674</v>
      </c>
      <c r="BL377" s="120">
        <v>72386</v>
      </c>
      <c r="BM377" s="120">
        <v>76098</v>
      </c>
      <c r="BN377" s="120">
        <v>79810</v>
      </c>
      <c r="BO377" s="120">
        <v>83522</v>
      </c>
      <c r="BP377" s="121">
        <v>87234</v>
      </c>
      <c r="BQ377" s="119">
        <v>74250</v>
      </c>
      <c r="BR377" s="120">
        <v>98050</v>
      </c>
      <c r="BS377" s="120">
        <v>103990</v>
      </c>
      <c r="BT377" s="120">
        <v>109930</v>
      </c>
      <c r="BU377" s="120">
        <v>115870</v>
      </c>
      <c r="BV377" s="120">
        <v>121810</v>
      </c>
      <c r="BW377" s="120">
        <v>127750</v>
      </c>
      <c r="BX377" s="120">
        <v>133690</v>
      </c>
      <c r="BY377" s="121">
        <v>139630</v>
      </c>
    </row>
    <row r="378" spans="1:77" x14ac:dyDescent="0.25">
      <c r="A378" s="85" t="s">
        <v>552</v>
      </c>
      <c r="C378">
        <v>42750</v>
      </c>
      <c r="D378">
        <v>56450</v>
      </c>
      <c r="E378">
        <v>59870</v>
      </c>
      <c r="F378">
        <v>63290</v>
      </c>
      <c r="G378">
        <v>66710</v>
      </c>
      <c r="H378">
        <v>70130</v>
      </c>
      <c r="I378">
        <v>73550</v>
      </c>
      <c r="J378">
        <v>76970</v>
      </c>
      <c r="K378">
        <v>80390</v>
      </c>
      <c r="L378">
        <v>68400</v>
      </c>
      <c r="M378">
        <v>90300</v>
      </c>
      <c r="N378">
        <v>95772</v>
      </c>
      <c r="O378">
        <v>101244</v>
      </c>
      <c r="P378">
        <v>106716</v>
      </c>
      <c r="Q378">
        <v>112188</v>
      </c>
      <c r="R378">
        <v>117660</v>
      </c>
      <c r="S378">
        <v>123132</v>
      </c>
      <c r="T378">
        <v>128604</v>
      </c>
      <c r="V378" s="119">
        <v>47000</v>
      </c>
      <c r="W378" s="120">
        <v>62050</v>
      </c>
      <c r="X378" s="120">
        <v>65810</v>
      </c>
      <c r="Y378" s="120">
        <v>69570</v>
      </c>
      <c r="Z378" s="120">
        <v>73330</v>
      </c>
      <c r="AA378" s="120">
        <v>77090</v>
      </c>
      <c r="AB378" s="120">
        <v>80850</v>
      </c>
      <c r="AC378" s="120">
        <v>84610</v>
      </c>
      <c r="AD378" s="121">
        <v>88370</v>
      </c>
      <c r="AE378" s="119">
        <v>75200</v>
      </c>
      <c r="AF378" s="120">
        <v>99300</v>
      </c>
      <c r="AG378" s="120">
        <v>105316</v>
      </c>
      <c r="AH378" s="120">
        <v>111332</v>
      </c>
      <c r="AI378" s="120">
        <v>117348</v>
      </c>
      <c r="AJ378" s="120">
        <v>123364</v>
      </c>
      <c r="AK378" s="120">
        <v>129380</v>
      </c>
      <c r="AL378" s="120">
        <v>135396</v>
      </c>
      <c r="AM378" s="121">
        <v>141412</v>
      </c>
      <c r="AO378" s="119">
        <v>50300</v>
      </c>
      <c r="AP378" s="120">
        <v>66400</v>
      </c>
      <c r="AQ378" s="120">
        <v>70424</v>
      </c>
      <c r="AR378" s="120">
        <v>74448</v>
      </c>
      <c r="AS378" s="120">
        <v>78472</v>
      </c>
      <c r="AT378" s="120">
        <v>82496</v>
      </c>
      <c r="AU378" s="120">
        <v>86520</v>
      </c>
      <c r="AV378" s="120">
        <v>90544</v>
      </c>
      <c r="AW378" s="121">
        <v>94568</v>
      </c>
      <c r="AX378" s="119">
        <v>80500</v>
      </c>
      <c r="AY378" s="120">
        <v>106300</v>
      </c>
      <c r="AZ378" s="120">
        <v>112740</v>
      </c>
      <c r="BA378" s="120">
        <v>119180</v>
      </c>
      <c r="BB378" s="120">
        <v>125620</v>
      </c>
      <c r="BC378" s="120">
        <v>132060</v>
      </c>
      <c r="BD378" s="120">
        <v>138500</v>
      </c>
      <c r="BE378" s="120">
        <v>144940</v>
      </c>
      <c r="BF378" s="121">
        <v>151380</v>
      </c>
      <c r="BH378" s="119">
        <v>50300</v>
      </c>
      <c r="BI378" s="120">
        <v>66400</v>
      </c>
      <c r="BJ378" s="120">
        <v>70424</v>
      </c>
      <c r="BK378" s="120">
        <v>74448</v>
      </c>
      <c r="BL378" s="120">
        <v>78472</v>
      </c>
      <c r="BM378" s="120">
        <v>82496</v>
      </c>
      <c r="BN378" s="120">
        <v>86520</v>
      </c>
      <c r="BO378" s="120">
        <v>90544</v>
      </c>
      <c r="BP378" s="121">
        <v>94568</v>
      </c>
      <c r="BQ378" s="119">
        <v>80500</v>
      </c>
      <c r="BR378" s="120">
        <v>106300</v>
      </c>
      <c r="BS378" s="120">
        <v>112740</v>
      </c>
      <c r="BT378" s="120">
        <v>119180</v>
      </c>
      <c r="BU378" s="120">
        <v>125620</v>
      </c>
      <c r="BV378" s="120">
        <v>132060</v>
      </c>
      <c r="BW378" s="120">
        <v>138500</v>
      </c>
      <c r="BX378" s="120">
        <v>144940</v>
      </c>
      <c r="BY378" s="121">
        <v>151380</v>
      </c>
    </row>
    <row r="379" spans="1:77" x14ac:dyDescent="0.25">
      <c r="A379" s="85" t="s">
        <v>553</v>
      </c>
      <c r="C379">
        <v>38550</v>
      </c>
      <c r="D379">
        <v>50900</v>
      </c>
      <c r="E379">
        <v>53984</v>
      </c>
      <c r="F379">
        <v>57068</v>
      </c>
      <c r="G379">
        <v>60152</v>
      </c>
      <c r="H379">
        <v>63236</v>
      </c>
      <c r="I379">
        <v>66320</v>
      </c>
      <c r="J379">
        <v>69404</v>
      </c>
      <c r="K379">
        <v>72488</v>
      </c>
      <c r="L379">
        <v>61700</v>
      </c>
      <c r="M379">
        <v>81450</v>
      </c>
      <c r="N379">
        <v>86386</v>
      </c>
      <c r="O379">
        <v>91322</v>
      </c>
      <c r="P379">
        <v>96258</v>
      </c>
      <c r="Q379">
        <v>101194</v>
      </c>
      <c r="R379">
        <v>106130</v>
      </c>
      <c r="S379">
        <v>111066</v>
      </c>
      <c r="T379">
        <v>116002</v>
      </c>
      <c r="V379" s="119">
        <v>41350</v>
      </c>
      <c r="W379" s="120">
        <v>54600</v>
      </c>
      <c r="X379" s="120">
        <v>57908</v>
      </c>
      <c r="Y379" s="120">
        <v>61216</v>
      </c>
      <c r="Z379" s="120">
        <v>64524</v>
      </c>
      <c r="AA379" s="120">
        <v>67832</v>
      </c>
      <c r="AB379" s="120">
        <v>71140</v>
      </c>
      <c r="AC379" s="120">
        <v>74448</v>
      </c>
      <c r="AD379" s="121">
        <v>77756</v>
      </c>
      <c r="AE379" s="119">
        <v>66150</v>
      </c>
      <c r="AF379" s="120">
        <v>87350</v>
      </c>
      <c r="AG379" s="120">
        <v>92642</v>
      </c>
      <c r="AH379" s="120">
        <v>97934</v>
      </c>
      <c r="AI379" s="120">
        <v>103226</v>
      </c>
      <c r="AJ379" s="120">
        <v>108518</v>
      </c>
      <c r="AK379" s="120">
        <v>113810</v>
      </c>
      <c r="AL379" s="120">
        <v>119102</v>
      </c>
      <c r="AM379" s="121">
        <v>124394</v>
      </c>
      <c r="AO379" s="119">
        <v>45000</v>
      </c>
      <c r="AP379" s="120">
        <v>59400</v>
      </c>
      <c r="AQ379" s="120">
        <v>63000</v>
      </c>
      <c r="AR379" s="120">
        <v>66600</v>
      </c>
      <c r="AS379" s="120">
        <v>70200</v>
      </c>
      <c r="AT379" s="120">
        <v>73800</v>
      </c>
      <c r="AU379" s="120">
        <v>77400</v>
      </c>
      <c r="AV379" s="120">
        <v>81000</v>
      </c>
      <c r="AW379" s="121">
        <v>84600</v>
      </c>
      <c r="AX379" s="119">
        <v>72000</v>
      </c>
      <c r="AY379" s="120">
        <v>95050</v>
      </c>
      <c r="AZ379" s="120">
        <v>100810</v>
      </c>
      <c r="BA379" s="120">
        <v>106570</v>
      </c>
      <c r="BB379" s="120">
        <v>112330</v>
      </c>
      <c r="BC379" s="120">
        <v>118090</v>
      </c>
      <c r="BD379" s="120">
        <v>123850</v>
      </c>
      <c r="BE379" s="120">
        <v>129610</v>
      </c>
      <c r="BF379" s="121">
        <v>135370</v>
      </c>
      <c r="BH379" s="119">
        <v>45600</v>
      </c>
      <c r="BI379" s="120">
        <v>60200</v>
      </c>
      <c r="BJ379" s="120">
        <v>63848</v>
      </c>
      <c r="BK379" s="120">
        <v>67496</v>
      </c>
      <c r="BL379" s="120">
        <v>71144</v>
      </c>
      <c r="BM379" s="120">
        <v>74792</v>
      </c>
      <c r="BN379" s="120">
        <v>78440</v>
      </c>
      <c r="BO379" s="120">
        <v>82088</v>
      </c>
      <c r="BP379" s="121">
        <v>85736</v>
      </c>
      <c r="BQ379" s="119">
        <v>72950</v>
      </c>
      <c r="BR379" s="120">
        <v>96300</v>
      </c>
      <c r="BS379" s="120">
        <v>102136</v>
      </c>
      <c r="BT379" s="120">
        <v>107972</v>
      </c>
      <c r="BU379" s="120">
        <v>113808</v>
      </c>
      <c r="BV379" s="120">
        <v>119644</v>
      </c>
      <c r="BW379" s="120">
        <v>125480</v>
      </c>
      <c r="BX379" s="120">
        <v>131316</v>
      </c>
      <c r="BY379" s="121">
        <v>137152</v>
      </c>
    </row>
    <row r="380" spans="1:77" x14ac:dyDescent="0.25">
      <c r="A380" s="85" t="s">
        <v>554</v>
      </c>
      <c r="C380">
        <v>38550</v>
      </c>
      <c r="D380">
        <v>50900</v>
      </c>
      <c r="E380">
        <v>53984</v>
      </c>
      <c r="F380">
        <v>57068</v>
      </c>
      <c r="G380">
        <v>60152</v>
      </c>
      <c r="H380">
        <v>63236</v>
      </c>
      <c r="I380">
        <v>66320</v>
      </c>
      <c r="J380">
        <v>69404</v>
      </c>
      <c r="K380">
        <v>72488</v>
      </c>
      <c r="L380">
        <v>61700</v>
      </c>
      <c r="M380">
        <v>81450</v>
      </c>
      <c r="N380">
        <v>86386</v>
      </c>
      <c r="O380">
        <v>91322</v>
      </c>
      <c r="P380">
        <v>96258</v>
      </c>
      <c r="Q380">
        <v>101194</v>
      </c>
      <c r="R380">
        <v>106130</v>
      </c>
      <c r="S380">
        <v>111066</v>
      </c>
      <c r="T380">
        <v>116002</v>
      </c>
      <c r="V380" s="119">
        <v>41350</v>
      </c>
      <c r="W380" s="120">
        <v>54600</v>
      </c>
      <c r="X380" s="120">
        <v>57908</v>
      </c>
      <c r="Y380" s="120">
        <v>61216</v>
      </c>
      <c r="Z380" s="120">
        <v>64524</v>
      </c>
      <c r="AA380" s="120">
        <v>67832</v>
      </c>
      <c r="AB380" s="120">
        <v>71140</v>
      </c>
      <c r="AC380" s="120">
        <v>74448</v>
      </c>
      <c r="AD380" s="121">
        <v>77756</v>
      </c>
      <c r="AE380" s="119">
        <v>66150</v>
      </c>
      <c r="AF380" s="120">
        <v>87350</v>
      </c>
      <c r="AG380" s="120">
        <v>92642</v>
      </c>
      <c r="AH380" s="120">
        <v>97934</v>
      </c>
      <c r="AI380" s="120">
        <v>103226</v>
      </c>
      <c r="AJ380" s="120">
        <v>108518</v>
      </c>
      <c r="AK380" s="120">
        <v>113810</v>
      </c>
      <c r="AL380" s="120">
        <v>119102</v>
      </c>
      <c r="AM380" s="121">
        <v>124394</v>
      </c>
      <c r="AO380" s="119">
        <v>42050</v>
      </c>
      <c r="AP380" s="120">
        <v>55550</v>
      </c>
      <c r="AQ380" s="120">
        <v>58914</v>
      </c>
      <c r="AR380" s="120">
        <v>62278</v>
      </c>
      <c r="AS380" s="120">
        <v>65642</v>
      </c>
      <c r="AT380" s="120">
        <v>69006</v>
      </c>
      <c r="AU380" s="120">
        <v>72370</v>
      </c>
      <c r="AV380" s="120">
        <v>75734</v>
      </c>
      <c r="AW380" s="121">
        <v>79098</v>
      </c>
      <c r="AX380" s="119">
        <v>67300</v>
      </c>
      <c r="AY380" s="120">
        <v>88850</v>
      </c>
      <c r="AZ380" s="120">
        <v>94234</v>
      </c>
      <c r="BA380" s="120">
        <v>99618</v>
      </c>
      <c r="BB380" s="120">
        <v>105002</v>
      </c>
      <c r="BC380" s="120">
        <v>110386</v>
      </c>
      <c r="BD380" s="120">
        <v>115770</v>
      </c>
      <c r="BE380" s="120">
        <v>121154</v>
      </c>
      <c r="BF380" s="121">
        <v>126538</v>
      </c>
      <c r="BH380" s="119">
        <v>42850</v>
      </c>
      <c r="BI380" s="120">
        <v>56600</v>
      </c>
      <c r="BJ380" s="120">
        <v>60028</v>
      </c>
      <c r="BK380" s="120">
        <v>63456</v>
      </c>
      <c r="BL380" s="120">
        <v>66884</v>
      </c>
      <c r="BM380" s="120">
        <v>70312</v>
      </c>
      <c r="BN380" s="120">
        <v>73740</v>
      </c>
      <c r="BO380" s="120">
        <v>77168</v>
      </c>
      <c r="BP380" s="121">
        <v>80596</v>
      </c>
      <c r="BQ380" s="119">
        <v>68550</v>
      </c>
      <c r="BR380" s="120">
        <v>90500</v>
      </c>
      <c r="BS380" s="120">
        <v>95984</v>
      </c>
      <c r="BT380" s="120">
        <v>101468</v>
      </c>
      <c r="BU380" s="120">
        <v>106952</v>
      </c>
      <c r="BV380" s="120">
        <v>112436</v>
      </c>
      <c r="BW380" s="120">
        <v>117920</v>
      </c>
      <c r="BX380" s="120">
        <v>123404</v>
      </c>
      <c r="BY380" s="121">
        <v>128888</v>
      </c>
    </row>
    <row r="381" spans="1:77" x14ac:dyDescent="0.25">
      <c r="A381" s="85" t="s">
        <v>555</v>
      </c>
      <c r="C381">
        <v>38550</v>
      </c>
      <c r="D381">
        <v>50900</v>
      </c>
      <c r="E381">
        <v>53984</v>
      </c>
      <c r="F381">
        <v>57068</v>
      </c>
      <c r="G381">
        <v>60152</v>
      </c>
      <c r="H381">
        <v>63236</v>
      </c>
      <c r="I381">
        <v>66320</v>
      </c>
      <c r="J381">
        <v>69404</v>
      </c>
      <c r="K381">
        <v>72488</v>
      </c>
      <c r="L381">
        <v>61700</v>
      </c>
      <c r="M381">
        <v>81450</v>
      </c>
      <c r="N381">
        <v>86386</v>
      </c>
      <c r="O381">
        <v>91322</v>
      </c>
      <c r="P381">
        <v>96258</v>
      </c>
      <c r="Q381">
        <v>101194</v>
      </c>
      <c r="R381">
        <v>106130</v>
      </c>
      <c r="S381">
        <v>111066</v>
      </c>
      <c r="T381">
        <v>116002</v>
      </c>
      <c r="V381" s="119">
        <v>41350</v>
      </c>
      <c r="W381" s="120">
        <v>54600</v>
      </c>
      <c r="X381" s="120">
        <v>57908</v>
      </c>
      <c r="Y381" s="120">
        <v>61216</v>
      </c>
      <c r="Z381" s="120">
        <v>64524</v>
      </c>
      <c r="AA381" s="120">
        <v>67832</v>
      </c>
      <c r="AB381" s="120">
        <v>71140</v>
      </c>
      <c r="AC381" s="120">
        <v>74448</v>
      </c>
      <c r="AD381" s="121">
        <v>77756</v>
      </c>
      <c r="AE381" s="119">
        <v>66150</v>
      </c>
      <c r="AF381" s="120">
        <v>87350</v>
      </c>
      <c r="AG381" s="120">
        <v>92642</v>
      </c>
      <c r="AH381" s="120">
        <v>97934</v>
      </c>
      <c r="AI381" s="120">
        <v>103226</v>
      </c>
      <c r="AJ381" s="120">
        <v>108518</v>
      </c>
      <c r="AK381" s="120">
        <v>113810</v>
      </c>
      <c r="AL381" s="120">
        <v>119102</v>
      </c>
      <c r="AM381" s="121">
        <v>124394</v>
      </c>
      <c r="AO381" s="119">
        <v>42050</v>
      </c>
      <c r="AP381" s="120">
        <v>55550</v>
      </c>
      <c r="AQ381" s="120">
        <v>58914</v>
      </c>
      <c r="AR381" s="120">
        <v>62278</v>
      </c>
      <c r="AS381" s="120">
        <v>65642</v>
      </c>
      <c r="AT381" s="120">
        <v>69006</v>
      </c>
      <c r="AU381" s="120">
        <v>72370</v>
      </c>
      <c r="AV381" s="120">
        <v>75734</v>
      </c>
      <c r="AW381" s="121">
        <v>79098</v>
      </c>
      <c r="AX381" s="119">
        <v>67300</v>
      </c>
      <c r="AY381" s="120">
        <v>88850</v>
      </c>
      <c r="AZ381" s="120">
        <v>94234</v>
      </c>
      <c r="BA381" s="120">
        <v>99618</v>
      </c>
      <c r="BB381" s="120">
        <v>105002</v>
      </c>
      <c r="BC381" s="120">
        <v>110386</v>
      </c>
      <c r="BD381" s="120">
        <v>115770</v>
      </c>
      <c r="BE381" s="120">
        <v>121154</v>
      </c>
      <c r="BF381" s="121">
        <v>126538</v>
      </c>
      <c r="BH381" s="119">
        <v>43850</v>
      </c>
      <c r="BI381" s="120">
        <v>57900</v>
      </c>
      <c r="BJ381" s="120">
        <v>61408</v>
      </c>
      <c r="BK381" s="120">
        <v>64916</v>
      </c>
      <c r="BL381" s="120">
        <v>68424</v>
      </c>
      <c r="BM381" s="120">
        <v>71932</v>
      </c>
      <c r="BN381" s="120">
        <v>75440</v>
      </c>
      <c r="BO381" s="120">
        <v>78948</v>
      </c>
      <c r="BP381" s="121">
        <v>82456</v>
      </c>
      <c r="BQ381" s="119">
        <v>70150</v>
      </c>
      <c r="BR381" s="120">
        <v>92600</v>
      </c>
      <c r="BS381" s="120">
        <v>98212</v>
      </c>
      <c r="BT381" s="120">
        <v>103824</v>
      </c>
      <c r="BU381" s="120">
        <v>109436</v>
      </c>
      <c r="BV381" s="120">
        <v>115048</v>
      </c>
      <c r="BW381" s="120">
        <v>120660</v>
      </c>
      <c r="BX381" s="120">
        <v>126272</v>
      </c>
      <c r="BY381" s="121">
        <v>131884</v>
      </c>
    </row>
    <row r="382" spans="1:77" x14ac:dyDescent="0.25">
      <c r="A382" s="85" t="s">
        <v>556</v>
      </c>
      <c r="C382">
        <v>38550</v>
      </c>
      <c r="D382">
        <v>50900</v>
      </c>
      <c r="E382">
        <v>53984</v>
      </c>
      <c r="F382">
        <v>57068</v>
      </c>
      <c r="G382">
        <v>60152</v>
      </c>
      <c r="H382">
        <v>63236</v>
      </c>
      <c r="I382">
        <v>66320</v>
      </c>
      <c r="J382">
        <v>69404</v>
      </c>
      <c r="K382">
        <v>72488</v>
      </c>
      <c r="L382">
        <v>61700</v>
      </c>
      <c r="M382">
        <v>81450</v>
      </c>
      <c r="N382">
        <v>86386</v>
      </c>
      <c r="O382">
        <v>91322</v>
      </c>
      <c r="P382">
        <v>96258</v>
      </c>
      <c r="Q382">
        <v>101194</v>
      </c>
      <c r="R382">
        <v>106130</v>
      </c>
      <c r="S382">
        <v>111066</v>
      </c>
      <c r="T382">
        <v>116002</v>
      </c>
      <c r="V382" s="119">
        <v>41350</v>
      </c>
      <c r="W382" s="120">
        <v>54600</v>
      </c>
      <c r="X382" s="120">
        <v>57908</v>
      </c>
      <c r="Y382" s="120">
        <v>61216</v>
      </c>
      <c r="Z382" s="120">
        <v>64524</v>
      </c>
      <c r="AA382" s="120">
        <v>67832</v>
      </c>
      <c r="AB382" s="120">
        <v>71140</v>
      </c>
      <c r="AC382" s="120">
        <v>74448</v>
      </c>
      <c r="AD382" s="121">
        <v>77756</v>
      </c>
      <c r="AE382" s="119">
        <v>66150</v>
      </c>
      <c r="AF382" s="120">
        <v>87350</v>
      </c>
      <c r="AG382" s="120">
        <v>92642</v>
      </c>
      <c r="AH382" s="120">
        <v>97934</v>
      </c>
      <c r="AI382" s="120">
        <v>103226</v>
      </c>
      <c r="AJ382" s="120">
        <v>108518</v>
      </c>
      <c r="AK382" s="120">
        <v>113810</v>
      </c>
      <c r="AL382" s="120">
        <v>119102</v>
      </c>
      <c r="AM382" s="121">
        <v>124394</v>
      </c>
      <c r="AO382" s="119">
        <v>42050</v>
      </c>
      <c r="AP382" s="120">
        <v>55550</v>
      </c>
      <c r="AQ382" s="120">
        <v>58914</v>
      </c>
      <c r="AR382" s="120">
        <v>62278</v>
      </c>
      <c r="AS382" s="120">
        <v>65642</v>
      </c>
      <c r="AT382" s="120">
        <v>69006</v>
      </c>
      <c r="AU382" s="120">
        <v>72370</v>
      </c>
      <c r="AV382" s="120">
        <v>75734</v>
      </c>
      <c r="AW382" s="121">
        <v>79098</v>
      </c>
      <c r="AX382" s="119">
        <v>67300</v>
      </c>
      <c r="AY382" s="120">
        <v>88850</v>
      </c>
      <c r="AZ382" s="120">
        <v>94234</v>
      </c>
      <c r="BA382" s="120">
        <v>99618</v>
      </c>
      <c r="BB382" s="120">
        <v>105002</v>
      </c>
      <c r="BC382" s="120">
        <v>110386</v>
      </c>
      <c r="BD382" s="120">
        <v>115770</v>
      </c>
      <c r="BE382" s="120">
        <v>121154</v>
      </c>
      <c r="BF382" s="121">
        <v>126538</v>
      </c>
      <c r="BH382" s="119">
        <v>42850</v>
      </c>
      <c r="BI382" s="120">
        <v>56600</v>
      </c>
      <c r="BJ382" s="120">
        <v>60028</v>
      </c>
      <c r="BK382" s="120">
        <v>63456</v>
      </c>
      <c r="BL382" s="120">
        <v>66884</v>
      </c>
      <c r="BM382" s="120">
        <v>70312</v>
      </c>
      <c r="BN382" s="120">
        <v>73740</v>
      </c>
      <c r="BO382" s="120">
        <v>77168</v>
      </c>
      <c r="BP382" s="121">
        <v>80596</v>
      </c>
      <c r="BQ382" s="119">
        <v>68550</v>
      </c>
      <c r="BR382" s="120">
        <v>90500</v>
      </c>
      <c r="BS382" s="120">
        <v>95984</v>
      </c>
      <c r="BT382" s="120">
        <v>101468</v>
      </c>
      <c r="BU382" s="120">
        <v>106952</v>
      </c>
      <c r="BV382" s="120">
        <v>112436</v>
      </c>
      <c r="BW382" s="120">
        <v>117920</v>
      </c>
      <c r="BX382" s="120">
        <v>123404</v>
      </c>
      <c r="BY382" s="121">
        <v>128888</v>
      </c>
    </row>
    <row r="383" spans="1:77" x14ac:dyDescent="0.25">
      <c r="A383" s="85" t="s">
        <v>557</v>
      </c>
      <c r="C383">
        <v>42550</v>
      </c>
      <c r="D383">
        <v>56200</v>
      </c>
      <c r="E383">
        <v>59604</v>
      </c>
      <c r="F383">
        <v>63008</v>
      </c>
      <c r="G383">
        <v>66412</v>
      </c>
      <c r="H383">
        <v>69816</v>
      </c>
      <c r="I383">
        <v>73220</v>
      </c>
      <c r="J383">
        <v>76624</v>
      </c>
      <c r="K383">
        <v>80028</v>
      </c>
      <c r="L383">
        <v>68100</v>
      </c>
      <c r="M383">
        <v>89900</v>
      </c>
      <c r="N383">
        <v>95348</v>
      </c>
      <c r="O383">
        <v>100796</v>
      </c>
      <c r="P383">
        <v>106244</v>
      </c>
      <c r="Q383">
        <v>111692</v>
      </c>
      <c r="R383">
        <v>117140</v>
      </c>
      <c r="S383">
        <v>122588</v>
      </c>
      <c r="T383">
        <v>128036</v>
      </c>
      <c r="V383" s="119">
        <v>45750</v>
      </c>
      <c r="W383" s="120">
        <v>60400</v>
      </c>
      <c r="X383" s="120">
        <v>64060</v>
      </c>
      <c r="Y383" s="120">
        <v>67720</v>
      </c>
      <c r="Z383" s="120">
        <v>71380</v>
      </c>
      <c r="AA383" s="120">
        <v>75040</v>
      </c>
      <c r="AB383" s="120">
        <v>78700</v>
      </c>
      <c r="AC383" s="120">
        <v>82360</v>
      </c>
      <c r="AD383" s="121">
        <v>86020</v>
      </c>
      <c r="AE383" s="119">
        <v>73200</v>
      </c>
      <c r="AF383" s="120">
        <v>96650</v>
      </c>
      <c r="AG383" s="120">
        <v>102506</v>
      </c>
      <c r="AH383" s="120">
        <v>108362</v>
      </c>
      <c r="AI383" s="120">
        <v>114218</v>
      </c>
      <c r="AJ383" s="120">
        <v>120074</v>
      </c>
      <c r="AK383" s="120">
        <v>125930</v>
      </c>
      <c r="AL383" s="120">
        <v>131786</v>
      </c>
      <c r="AM383" s="121">
        <v>137642</v>
      </c>
      <c r="AO383" s="119">
        <v>46900</v>
      </c>
      <c r="AP383" s="120">
        <v>61950</v>
      </c>
      <c r="AQ383" s="120">
        <v>65702</v>
      </c>
      <c r="AR383" s="120">
        <v>69454</v>
      </c>
      <c r="AS383" s="120">
        <v>73206</v>
      </c>
      <c r="AT383" s="120">
        <v>76958</v>
      </c>
      <c r="AU383" s="120">
        <v>80710</v>
      </c>
      <c r="AV383" s="120">
        <v>84462</v>
      </c>
      <c r="AW383" s="121">
        <v>88214</v>
      </c>
      <c r="AX383" s="119">
        <v>75050</v>
      </c>
      <c r="AY383" s="120">
        <v>99100</v>
      </c>
      <c r="AZ383" s="120">
        <v>105104</v>
      </c>
      <c r="BA383" s="120">
        <v>111108</v>
      </c>
      <c r="BB383" s="120">
        <v>117112</v>
      </c>
      <c r="BC383" s="120">
        <v>123116</v>
      </c>
      <c r="BD383" s="120">
        <v>129120</v>
      </c>
      <c r="BE383" s="120">
        <v>135124</v>
      </c>
      <c r="BF383" s="121">
        <v>141128</v>
      </c>
      <c r="BH383" s="119">
        <v>48250</v>
      </c>
      <c r="BI383" s="120">
        <v>63700</v>
      </c>
      <c r="BJ383" s="120">
        <v>67560</v>
      </c>
      <c r="BK383" s="120">
        <v>71420</v>
      </c>
      <c r="BL383" s="120">
        <v>75280</v>
      </c>
      <c r="BM383" s="120">
        <v>79140</v>
      </c>
      <c r="BN383" s="120">
        <v>83000</v>
      </c>
      <c r="BO383" s="120">
        <v>86860</v>
      </c>
      <c r="BP383" s="121">
        <v>90720</v>
      </c>
      <c r="BQ383" s="119">
        <v>77200</v>
      </c>
      <c r="BR383" s="120">
        <v>101950</v>
      </c>
      <c r="BS383" s="120">
        <v>108126</v>
      </c>
      <c r="BT383" s="120">
        <v>114302</v>
      </c>
      <c r="BU383" s="120">
        <v>120478</v>
      </c>
      <c r="BV383" s="120">
        <v>126654</v>
      </c>
      <c r="BW383" s="120">
        <v>132830</v>
      </c>
      <c r="BX383" s="120">
        <v>139006</v>
      </c>
      <c r="BY383" s="121">
        <v>145182</v>
      </c>
    </row>
    <row r="384" spans="1:77" x14ac:dyDescent="0.25">
      <c r="A384" s="85" t="s">
        <v>558</v>
      </c>
      <c r="C384">
        <v>38550</v>
      </c>
      <c r="D384">
        <v>50900</v>
      </c>
      <c r="E384">
        <v>53984</v>
      </c>
      <c r="F384">
        <v>57068</v>
      </c>
      <c r="G384">
        <v>60152</v>
      </c>
      <c r="H384">
        <v>63236</v>
      </c>
      <c r="I384">
        <v>66320</v>
      </c>
      <c r="J384">
        <v>69404</v>
      </c>
      <c r="K384">
        <v>72488</v>
      </c>
      <c r="L384">
        <v>61700</v>
      </c>
      <c r="M384">
        <v>81450</v>
      </c>
      <c r="N384">
        <v>86386</v>
      </c>
      <c r="O384">
        <v>91322</v>
      </c>
      <c r="P384">
        <v>96258</v>
      </c>
      <c r="Q384">
        <v>101194</v>
      </c>
      <c r="R384">
        <v>106130</v>
      </c>
      <c r="S384">
        <v>111066</v>
      </c>
      <c r="T384">
        <v>116002</v>
      </c>
      <c r="V384" s="119">
        <v>42400</v>
      </c>
      <c r="W384" s="120">
        <v>55950</v>
      </c>
      <c r="X384" s="120">
        <v>59342</v>
      </c>
      <c r="Y384" s="120">
        <v>62734</v>
      </c>
      <c r="Z384" s="120">
        <v>66126</v>
      </c>
      <c r="AA384" s="120">
        <v>69518</v>
      </c>
      <c r="AB384" s="120">
        <v>72910</v>
      </c>
      <c r="AC384" s="120">
        <v>76302</v>
      </c>
      <c r="AD384" s="121">
        <v>79694</v>
      </c>
      <c r="AE384" s="119">
        <v>67850</v>
      </c>
      <c r="AF384" s="120">
        <v>89550</v>
      </c>
      <c r="AG384" s="120">
        <v>94978</v>
      </c>
      <c r="AH384" s="120">
        <v>100406</v>
      </c>
      <c r="AI384" s="120">
        <v>105834</v>
      </c>
      <c r="AJ384" s="120">
        <v>111262</v>
      </c>
      <c r="AK384" s="120">
        <v>116690</v>
      </c>
      <c r="AL384" s="120">
        <v>122118</v>
      </c>
      <c r="AM384" s="121">
        <v>127546</v>
      </c>
      <c r="AO384" s="119">
        <v>46300</v>
      </c>
      <c r="AP384" s="120">
        <v>61100</v>
      </c>
      <c r="AQ384" s="120">
        <v>64804</v>
      </c>
      <c r="AR384" s="120">
        <v>68508</v>
      </c>
      <c r="AS384" s="120">
        <v>72212</v>
      </c>
      <c r="AT384" s="120">
        <v>75916</v>
      </c>
      <c r="AU384" s="120">
        <v>79620</v>
      </c>
      <c r="AV384" s="120">
        <v>83324</v>
      </c>
      <c r="AW384" s="121">
        <v>87028</v>
      </c>
      <c r="AX384" s="119">
        <v>74100</v>
      </c>
      <c r="AY384" s="120">
        <v>97800</v>
      </c>
      <c r="AZ384" s="120">
        <v>103728</v>
      </c>
      <c r="BA384" s="120">
        <v>109656</v>
      </c>
      <c r="BB384" s="120">
        <v>115584</v>
      </c>
      <c r="BC384" s="120">
        <v>121512</v>
      </c>
      <c r="BD384" s="120">
        <v>127440</v>
      </c>
      <c r="BE384" s="120">
        <v>133368</v>
      </c>
      <c r="BF384" s="121">
        <v>139296</v>
      </c>
      <c r="BH384" s="119">
        <v>50900</v>
      </c>
      <c r="BI384" s="120">
        <v>67200</v>
      </c>
      <c r="BJ384" s="120">
        <v>71272</v>
      </c>
      <c r="BK384" s="120">
        <v>75344</v>
      </c>
      <c r="BL384" s="120">
        <v>79416</v>
      </c>
      <c r="BM384" s="120">
        <v>83488</v>
      </c>
      <c r="BN384" s="120">
        <v>87560</v>
      </c>
      <c r="BO384" s="120">
        <v>91632</v>
      </c>
      <c r="BP384" s="121">
        <v>95704</v>
      </c>
      <c r="BQ384" s="119">
        <v>81450</v>
      </c>
      <c r="BR384" s="120">
        <v>107550</v>
      </c>
      <c r="BS384" s="120">
        <v>114066</v>
      </c>
      <c r="BT384" s="120">
        <v>120582</v>
      </c>
      <c r="BU384" s="120">
        <v>127098</v>
      </c>
      <c r="BV384" s="120">
        <v>133614</v>
      </c>
      <c r="BW384" s="120">
        <v>140130</v>
      </c>
      <c r="BX384" s="120">
        <v>146646</v>
      </c>
      <c r="BY384" s="121">
        <v>153162</v>
      </c>
    </row>
    <row r="385" spans="1:77" x14ac:dyDescent="0.25">
      <c r="A385" s="85" t="s">
        <v>559</v>
      </c>
      <c r="C385">
        <v>43950</v>
      </c>
      <c r="D385">
        <v>58050</v>
      </c>
      <c r="E385">
        <v>61566</v>
      </c>
      <c r="F385">
        <v>65082</v>
      </c>
      <c r="G385">
        <v>68598</v>
      </c>
      <c r="H385">
        <v>72114</v>
      </c>
      <c r="I385">
        <v>75630</v>
      </c>
      <c r="J385">
        <v>79146</v>
      </c>
      <c r="K385">
        <v>82662</v>
      </c>
      <c r="L385">
        <v>70300</v>
      </c>
      <c r="M385">
        <v>92800</v>
      </c>
      <c r="N385">
        <v>98424</v>
      </c>
      <c r="O385">
        <v>104048</v>
      </c>
      <c r="P385">
        <v>109672</v>
      </c>
      <c r="Q385">
        <v>115296</v>
      </c>
      <c r="R385">
        <v>120920</v>
      </c>
      <c r="S385">
        <v>126544</v>
      </c>
      <c r="T385">
        <v>132168</v>
      </c>
      <c r="V385" s="119">
        <v>44150</v>
      </c>
      <c r="W385" s="120">
        <v>58300</v>
      </c>
      <c r="X385" s="120">
        <v>61832</v>
      </c>
      <c r="Y385" s="120">
        <v>65364</v>
      </c>
      <c r="Z385" s="120">
        <v>68896</v>
      </c>
      <c r="AA385" s="120">
        <v>72428</v>
      </c>
      <c r="AB385" s="120">
        <v>75960</v>
      </c>
      <c r="AC385" s="120">
        <v>79492</v>
      </c>
      <c r="AD385" s="121">
        <v>83024</v>
      </c>
      <c r="AE385" s="119">
        <v>70650</v>
      </c>
      <c r="AF385" s="120">
        <v>93300</v>
      </c>
      <c r="AG385" s="120">
        <v>98952</v>
      </c>
      <c r="AH385" s="120">
        <v>104604</v>
      </c>
      <c r="AI385" s="120">
        <v>110256</v>
      </c>
      <c r="AJ385" s="120">
        <v>115908</v>
      </c>
      <c r="AK385" s="120">
        <v>121560</v>
      </c>
      <c r="AL385" s="120">
        <v>127212</v>
      </c>
      <c r="AM385" s="121">
        <v>132864</v>
      </c>
      <c r="AO385" s="119">
        <v>45250</v>
      </c>
      <c r="AP385" s="120">
        <v>59750</v>
      </c>
      <c r="AQ385" s="120">
        <v>63370</v>
      </c>
      <c r="AR385" s="120">
        <v>66990</v>
      </c>
      <c r="AS385" s="120">
        <v>70610</v>
      </c>
      <c r="AT385" s="120">
        <v>74230</v>
      </c>
      <c r="AU385" s="120">
        <v>77850</v>
      </c>
      <c r="AV385" s="120">
        <v>81470</v>
      </c>
      <c r="AW385" s="121">
        <v>85090</v>
      </c>
      <c r="AX385" s="119">
        <v>72400</v>
      </c>
      <c r="AY385" s="120">
        <v>95600</v>
      </c>
      <c r="AZ385" s="120">
        <v>101392</v>
      </c>
      <c r="BA385" s="120">
        <v>107184</v>
      </c>
      <c r="BB385" s="120">
        <v>112976</v>
      </c>
      <c r="BC385" s="120">
        <v>118768</v>
      </c>
      <c r="BD385" s="120">
        <v>124560</v>
      </c>
      <c r="BE385" s="120">
        <v>130352</v>
      </c>
      <c r="BF385" s="121">
        <v>136144</v>
      </c>
      <c r="BH385" s="119">
        <v>45250</v>
      </c>
      <c r="BI385" s="120">
        <v>59750</v>
      </c>
      <c r="BJ385" s="120">
        <v>63370</v>
      </c>
      <c r="BK385" s="120">
        <v>66990</v>
      </c>
      <c r="BL385" s="120">
        <v>70610</v>
      </c>
      <c r="BM385" s="120">
        <v>74230</v>
      </c>
      <c r="BN385" s="120">
        <v>77850</v>
      </c>
      <c r="BO385" s="120">
        <v>81470</v>
      </c>
      <c r="BP385" s="121">
        <v>85090</v>
      </c>
      <c r="BQ385" s="119">
        <v>72400</v>
      </c>
      <c r="BR385" s="120">
        <v>95600</v>
      </c>
      <c r="BS385" s="120">
        <v>101392</v>
      </c>
      <c r="BT385" s="120">
        <v>107184</v>
      </c>
      <c r="BU385" s="120">
        <v>112976</v>
      </c>
      <c r="BV385" s="120">
        <v>118768</v>
      </c>
      <c r="BW385" s="120">
        <v>124560</v>
      </c>
      <c r="BX385" s="120">
        <v>130352</v>
      </c>
      <c r="BY385" s="121">
        <v>136144</v>
      </c>
    </row>
    <row r="386" spans="1:77" x14ac:dyDescent="0.25">
      <c r="A386" s="85" t="s">
        <v>560</v>
      </c>
      <c r="C386">
        <v>43550</v>
      </c>
      <c r="D386">
        <v>57500</v>
      </c>
      <c r="E386">
        <v>60984</v>
      </c>
      <c r="F386">
        <v>64468</v>
      </c>
      <c r="G386">
        <v>67952</v>
      </c>
      <c r="H386">
        <v>71436</v>
      </c>
      <c r="I386">
        <v>74920</v>
      </c>
      <c r="J386">
        <v>78404</v>
      </c>
      <c r="K386">
        <v>81888</v>
      </c>
      <c r="L386">
        <v>69700</v>
      </c>
      <c r="M386">
        <v>92000</v>
      </c>
      <c r="N386">
        <v>97576</v>
      </c>
      <c r="O386">
        <v>103152</v>
      </c>
      <c r="P386">
        <v>108728</v>
      </c>
      <c r="Q386">
        <v>114304</v>
      </c>
      <c r="R386">
        <v>119880</v>
      </c>
      <c r="S386">
        <v>125456</v>
      </c>
      <c r="T386">
        <v>131032</v>
      </c>
      <c r="V386" s="119">
        <v>43650</v>
      </c>
      <c r="W386" s="120">
        <v>57650</v>
      </c>
      <c r="X386" s="120">
        <v>61142</v>
      </c>
      <c r="Y386" s="120">
        <v>64634</v>
      </c>
      <c r="Z386" s="120">
        <v>68126</v>
      </c>
      <c r="AA386" s="120">
        <v>71618</v>
      </c>
      <c r="AB386" s="120">
        <v>75110</v>
      </c>
      <c r="AC386" s="120">
        <v>78602</v>
      </c>
      <c r="AD386" s="121">
        <v>82094</v>
      </c>
      <c r="AE386" s="119">
        <v>69850</v>
      </c>
      <c r="AF386" s="120">
        <v>92250</v>
      </c>
      <c r="AG386" s="120">
        <v>97838</v>
      </c>
      <c r="AH386" s="120">
        <v>103426</v>
      </c>
      <c r="AI386" s="120">
        <v>109014</v>
      </c>
      <c r="AJ386" s="120">
        <v>114602</v>
      </c>
      <c r="AK386" s="120">
        <v>120190</v>
      </c>
      <c r="AL386" s="120">
        <v>125778</v>
      </c>
      <c r="AM386" s="121">
        <v>131366</v>
      </c>
      <c r="AO386" s="119">
        <v>47650</v>
      </c>
      <c r="AP386" s="120">
        <v>62900</v>
      </c>
      <c r="AQ386" s="120">
        <v>66712</v>
      </c>
      <c r="AR386" s="120">
        <v>70524</v>
      </c>
      <c r="AS386" s="120">
        <v>74336</v>
      </c>
      <c r="AT386" s="120">
        <v>78148</v>
      </c>
      <c r="AU386" s="120">
        <v>81960</v>
      </c>
      <c r="AV386" s="120">
        <v>85772</v>
      </c>
      <c r="AW386" s="121">
        <v>89584</v>
      </c>
      <c r="AX386" s="119">
        <v>76250</v>
      </c>
      <c r="AY386" s="120">
        <v>100650</v>
      </c>
      <c r="AZ386" s="120">
        <v>106750</v>
      </c>
      <c r="BA386" s="120">
        <v>112850</v>
      </c>
      <c r="BB386" s="120">
        <v>118950</v>
      </c>
      <c r="BC386" s="120">
        <v>125050</v>
      </c>
      <c r="BD386" s="120">
        <v>131150</v>
      </c>
      <c r="BE386" s="120">
        <v>137250</v>
      </c>
      <c r="BF386" s="121">
        <v>143350</v>
      </c>
      <c r="BH386" s="119">
        <v>49400</v>
      </c>
      <c r="BI386" s="120">
        <v>65250</v>
      </c>
      <c r="BJ386" s="120">
        <v>69202</v>
      </c>
      <c r="BK386" s="120">
        <v>73154</v>
      </c>
      <c r="BL386" s="120">
        <v>77106</v>
      </c>
      <c r="BM386" s="120">
        <v>81058</v>
      </c>
      <c r="BN386" s="120">
        <v>85010</v>
      </c>
      <c r="BO386" s="120">
        <v>88962</v>
      </c>
      <c r="BP386" s="121">
        <v>92914</v>
      </c>
      <c r="BQ386" s="119">
        <v>79050</v>
      </c>
      <c r="BR386" s="120">
        <v>104350</v>
      </c>
      <c r="BS386" s="120">
        <v>110674</v>
      </c>
      <c r="BT386" s="120">
        <v>116998</v>
      </c>
      <c r="BU386" s="120">
        <v>123322</v>
      </c>
      <c r="BV386" s="120">
        <v>129646</v>
      </c>
      <c r="BW386" s="120">
        <v>135970</v>
      </c>
      <c r="BX386" s="120">
        <v>142294</v>
      </c>
      <c r="BY386" s="121">
        <v>148618</v>
      </c>
    </row>
    <row r="387" spans="1:77" x14ac:dyDescent="0.25">
      <c r="A387" s="85" t="s">
        <v>561</v>
      </c>
      <c r="C387">
        <v>43550</v>
      </c>
      <c r="D387">
        <v>57500</v>
      </c>
      <c r="E387">
        <v>60984</v>
      </c>
      <c r="F387">
        <v>64468</v>
      </c>
      <c r="G387">
        <v>67952</v>
      </c>
      <c r="H387">
        <v>71436</v>
      </c>
      <c r="I387">
        <v>74920</v>
      </c>
      <c r="J387">
        <v>78404</v>
      </c>
      <c r="K387">
        <v>81888</v>
      </c>
      <c r="L387">
        <v>69700</v>
      </c>
      <c r="M387">
        <v>92000</v>
      </c>
      <c r="N387">
        <v>97576</v>
      </c>
      <c r="O387">
        <v>103152</v>
      </c>
      <c r="P387">
        <v>108728</v>
      </c>
      <c r="Q387">
        <v>114304</v>
      </c>
      <c r="R387">
        <v>119880</v>
      </c>
      <c r="S387">
        <v>125456</v>
      </c>
      <c r="T387">
        <v>131032</v>
      </c>
      <c r="V387" s="119">
        <v>43650</v>
      </c>
      <c r="W387" s="120">
        <v>57650</v>
      </c>
      <c r="X387" s="120">
        <v>61142</v>
      </c>
      <c r="Y387" s="120">
        <v>64634</v>
      </c>
      <c r="Z387" s="120">
        <v>68126</v>
      </c>
      <c r="AA387" s="120">
        <v>71618</v>
      </c>
      <c r="AB387" s="120">
        <v>75110</v>
      </c>
      <c r="AC387" s="120">
        <v>78602</v>
      </c>
      <c r="AD387" s="121">
        <v>82094</v>
      </c>
      <c r="AE387" s="119">
        <v>69850</v>
      </c>
      <c r="AF387" s="120">
        <v>92250</v>
      </c>
      <c r="AG387" s="120">
        <v>97838</v>
      </c>
      <c r="AH387" s="120">
        <v>103426</v>
      </c>
      <c r="AI387" s="120">
        <v>109014</v>
      </c>
      <c r="AJ387" s="120">
        <v>114602</v>
      </c>
      <c r="AK387" s="120">
        <v>120190</v>
      </c>
      <c r="AL387" s="120">
        <v>125778</v>
      </c>
      <c r="AM387" s="121">
        <v>131366</v>
      </c>
      <c r="AO387" s="119">
        <v>47650</v>
      </c>
      <c r="AP387" s="120">
        <v>62900</v>
      </c>
      <c r="AQ387" s="120">
        <v>66712</v>
      </c>
      <c r="AR387" s="120">
        <v>70524</v>
      </c>
      <c r="AS387" s="120">
        <v>74336</v>
      </c>
      <c r="AT387" s="120">
        <v>78148</v>
      </c>
      <c r="AU387" s="120">
        <v>81960</v>
      </c>
      <c r="AV387" s="120">
        <v>85772</v>
      </c>
      <c r="AW387" s="121">
        <v>89584</v>
      </c>
      <c r="AX387" s="119">
        <v>76250</v>
      </c>
      <c r="AY387" s="120">
        <v>100650</v>
      </c>
      <c r="AZ387" s="120">
        <v>106750</v>
      </c>
      <c r="BA387" s="120">
        <v>112850</v>
      </c>
      <c r="BB387" s="120">
        <v>118950</v>
      </c>
      <c r="BC387" s="120">
        <v>125050</v>
      </c>
      <c r="BD387" s="120">
        <v>131150</v>
      </c>
      <c r="BE387" s="120">
        <v>137250</v>
      </c>
      <c r="BF387" s="121">
        <v>143350</v>
      </c>
      <c r="BH387" s="119">
        <v>49400</v>
      </c>
      <c r="BI387" s="120">
        <v>65250</v>
      </c>
      <c r="BJ387" s="120">
        <v>69202</v>
      </c>
      <c r="BK387" s="120">
        <v>73154</v>
      </c>
      <c r="BL387" s="120">
        <v>77106</v>
      </c>
      <c r="BM387" s="120">
        <v>81058</v>
      </c>
      <c r="BN387" s="120">
        <v>85010</v>
      </c>
      <c r="BO387" s="120">
        <v>88962</v>
      </c>
      <c r="BP387" s="121">
        <v>92914</v>
      </c>
      <c r="BQ387" s="119">
        <v>79050</v>
      </c>
      <c r="BR387" s="120">
        <v>104350</v>
      </c>
      <c r="BS387" s="120">
        <v>110674</v>
      </c>
      <c r="BT387" s="120">
        <v>116998</v>
      </c>
      <c r="BU387" s="120">
        <v>123322</v>
      </c>
      <c r="BV387" s="120">
        <v>129646</v>
      </c>
      <c r="BW387" s="120">
        <v>135970</v>
      </c>
      <c r="BX387" s="120">
        <v>142294</v>
      </c>
      <c r="BY387" s="121">
        <v>148618</v>
      </c>
    </row>
    <row r="388" spans="1:77" x14ac:dyDescent="0.25">
      <c r="A388" s="85" t="s">
        <v>562</v>
      </c>
      <c r="C388">
        <v>38550</v>
      </c>
      <c r="D388">
        <v>50900</v>
      </c>
      <c r="E388">
        <v>53984</v>
      </c>
      <c r="F388">
        <v>57068</v>
      </c>
      <c r="G388">
        <v>60152</v>
      </c>
      <c r="H388">
        <v>63236</v>
      </c>
      <c r="I388">
        <v>66320</v>
      </c>
      <c r="J388">
        <v>69404</v>
      </c>
      <c r="K388">
        <v>72488</v>
      </c>
      <c r="L388">
        <v>61700</v>
      </c>
      <c r="M388">
        <v>81450</v>
      </c>
      <c r="N388">
        <v>86386</v>
      </c>
      <c r="O388">
        <v>91322</v>
      </c>
      <c r="P388">
        <v>96258</v>
      </c>
      <c r="Q388">
        <v>101194</v>
      </c>
      <c r="R388">
        <v>106130</v>
      </c>
      <c r="S388">
        <v>111066</v>
      </c>
      <c r="T388">
        <v>116002</v>
      </c>
      <c r="V388" s="119">
        <v>41350</v>
      </c>
      <c r="W388" s="120">
        <v>54600</v>
      </c>
      <c r="X388" s="120">
        <v>57908</v>
      </c>
      <c r="Y388" s="120">
        <v>61216</v>
      </c>
      <c r="Z388" s="120">
        <v>64524</v>
      </c>
      <c r="AA388" s="120">
        <v>67832</v>
      </c>
      <c r="AB388" s="120">
        <v>71140</v>
      </c>
      <c r="AC388" s="120">
        <v>74448</v>
      </c>
      <c r="AD388" s="121">
        <v>77756</v>
      </c>
      <c r="AE388" s="119">
        <v>66150</v>
      </c>
      <c r="AF388" s="120">
        <v>87350</v>
      </c>
      <c r="AG388" s="120">
        <v>92642</v>
      </c>
      <c r="AH388" s="120">
        <v>97934</v>
      </c>
      <c r="AI388" s="120">
        <v>103226</v>
      </c>
      <c r="AJ388" s="120">
        <v>108518</v>
      </c>
      <c r="AK388" s="120">
        <v>113810</v>
      </c>
      <c r="AL388" s="120">
        <v>119102</v>
      </c>
      <c r="AM388" s="121">
        <v>124394</v>
      </c>
      <c r="AO388" s="119">
        <v>42050</v>
      </c>
      <c r="AP388" s="120">
        <v>55550</v>
      </c>
      <c r="AQ388" s="120">
        <v>58914</v>
      </c>
      <c r="AR388" s="120">
        <v>62278</v>
      </c>
      <c r="AS388" s="120">
        <v>65642</v>
      </c>
      <c r="AT388" s="120">
        <v>69006</v>
      </c>
      <c r="AU388" s="120">
        <v>72370</v>
      </c>
      <c r="AV388" s="120">
        <v>75734</v>
      </c>
      <c r="AW388" s="121">
        <v>79098</v>
      </c>
      <c r="AX388" s="119">
        <v>67300</v>
      </c>
      <c r="AY388" s="120">
        <v>88850</v>
      </c>
      <c r="AZ388" s="120">
        <v>94234</v>
      </c>
      <c r="BA388" s="120">
        <v>99618</v>
      </c>
      <c r="BB388" s="120">
        <v>105002</v>
      </c>
      <c r="BC388" s="120">
        <v>110386</v>
      </c>
      <c r="BD388" s="120">
        <v>115770</v>
      </c>
      <c r="BE388" s="120">
        <v>121154</v>
      </c>
      <c r="BF388" s="121">
        <v>126538</v>
      </c>
      <c r="BH388" s="119">
        <v>42850</v>
      </c>
      <c r="BI388" s="120">
        <v>56600</v>
      </c>
      <c r="BJ388" s="120">
        <v>60028</v>
      </c>
      <c r="BK388" s="120">
        <v>63456</v>
      </c>
      <c r="BL388" s="120">
        <v>66884</v>
      </c>
      <c r="BM388" s="120">
        <v>70312</v>
      </c>
      <c r="BN388" s="120">
        <v>73740</v>
      </c>
      <c r="BO388" s="120">
        <v>77168</v>
      </c>
      <c r="BP388" s="121">
        <v>80596</v>
      </c>
      <c r="BQ388" s="119">
        <v>68550</v>
      </c>
      <c r="BR388" s="120">
        <v>90500</v>
      </c>
      <c r="BS388" s="120">
        <v>95984</v>
      </c>
      <c r="BT388" s="120">
        <v>101468</v>
      </c>
      <c r="BU388" s="120">
        <v>106952</v>
      </c>
      <c r="BV388" s="120">
        <v>112436</v>
      </c>
      <c r="BW388" s="120">
        <v>117920</v>
      </c>
      <c r="BX388" s="120">
        <v>123404</v>
      </c>
      <c r="BY388" s="121">
        <v>128888</v>
      </c>
    </row>
    <row r="389" spans="1:77" x14ac:dyDescent="0.25">
      <c r="A389" s="85" t="s">
        <v>563</v>
      </c>
      <c r="C389">
        <v>51250</v>
      </c>
      <c r="D389">
        <v>67650</v>
      </c>
      <c r="E389">
        <v>71750</v>
      </c>
      <c r="F389">
        <v>75850</v>
      </c>
      <c r="G389">
        <v>79950</v>
      </c>
      <c r="H389">
        <v>84050</v>
      </c>
      <c r="I389">
        <v>88150</v>
      </c>
      <c r="J389">
        <v>92250</v>
      </c>
      <c r="K389">
        <v>96350</v>
      </c>
      <c r="L389">
        <v>82000</v>
      </c>
      <c r="M389">
        <v>108250</v>
      </c>
      <c r="N389">
        <v>114810</v>
      </c>
      <c r="O389">
        <v>121370</v>
      </c>
      <c r="P389">
        <v>127930</v>
      </c>
      <c r="Q389">
        <v>134490</v>
      </c>
      <c r="R389">
        <v>141050</v>
      </c>
      <c r="S389">
        <v>147610</v>
      </c>
      <c r="T389">
        <v>154170</v>
      </c>
      <c r="V389" s="119">
        <v>51550</v>
      </c>
      <c r="W389" s="120">
        <v>68050</v>
      </c>
      <c r="X389" s="120">
        <v>72174</v>
      </c>
      <c r="Y389" s="120">
        <v>76298</v>
      </c>
      <c r="Z389" s="120">
        <v>80422</v>
      </c>
      <c r="AA389" s="120">
        <v>84546</v>
      </c>
      <c r="AB389" s="120">
        <v>88670</v>
      </c>
      <c r="AC389" s="120">
        <v>92794</v>
      </c>
      <c r="AD389" s="121">
        <v>96918</v>
      </c>
      <c r="AE389" s="119">
        <v>82500</v>
      </c>
      <c r="AF389" s="120">
        <v>108900</v>
      </c>
      <c r="AG389" s="120">
        <v>115500</v>
      </c>
      <c r="AH389" s="120">
        <v>122100</v>
      </c>
      <c r="AI389" s="120">
        <v>128700</v>
      </c>
      <c r="AJ389" s="120">
        <v>135300</v>
      </c>
      <c r="AK389" s="120">
        <v>141900</v>
      </c>
      <c r="AL389" s="120">
        <v>148500</v>
      </c>
      <c r="AM389" s="121">
        <v>155100</v>
      </c>
      <c r="AO389" s="119">
        <v>55700</v>
      </c>
      <c r="AP389" s="120">
        <v>73550</v>
      </c>
      <c r="AQ389" s="120">
        <v>78006</v>
      </c>
      <c r="AR389" s="120">
        <v>82462</v>
      </c>
      <c r="AS389" s="120">
        <v>86918</v>
      </c>
      <c r="AT389" s="120">
        <v>91374</v>
      </c>
      <c r="AU389" s="120">
        <v>95830</v>
      </c>
      <c r="AV389" s="120">
        <v>100286</v>
      </c>
      <c r="AW389" s="121">
        <v>104742</v>
      </c>
      <c r="AX389" s="119">
        <v>89100</v>
      </c>
      <c r="AY389" s="120">
        <v>117650</v>
      </c>
      <c r="AZ389" s="120">
        <v>124778</v>
      </c>
      <c r="BA389" s="120">
        <v>131906</v>
      </c>
      <c r="BB389" s="120">
        <v>139034</v>
      </c>
      <c r="BC389" s="120">
        <v>146162</v>
      </c>
      <c r="BD389" s="120">
        <v>153290</v>
      </c>
      <c r="BE389" s="120">
        <v>160418</v>
      </c>
      <c r="BF389" s="121">
        <v>167546</v>
      </c>
      <c r="BH389" s="119">
        <v>56700</v>
      </c>
      <c r="BI389" s="120">
        <v>74850</v>
      </c>
      <c r="BJ389" s="120">
        <v>79386</v>
      </c>
      <c r="BK389" s="120">
        <v>83922</v>
      </c>
      <c r="BL389" s="120">
        <v>88458</v>
      </c>
      <c r="BM389" s="120">
        <v>92994</v>
      </c>
      <c r="BN389" s="120">
        <v>97530</v>
      </c>
      <c r="BO389" s="120">
        <v>102066</v>
      </c>
      <c r="BP389" s="121">
        <v>106602</v>
      </c>
      <c r="BQ389" s="119">
        <v>90700</v>
      </c>
      <c r="BR389" s="120">
        <v>119750</v>
      </c>
      <c r="BS389" s="120">
        <v>127006</v>
      </c>
      <c r="BT389" s="120">
        <v>134262</v>
      </c>
      <c r="BU389" s="120">
        <v>141518</v>
      </c>
      <c r="BV389" s="120">
        <v>148774</v>
      </c>
      <c r="BW389" s="120">
        <v>156030</v>
      </c>
      <c r="BX389" s="120">
        <v>163286</v>
      </c>
      <c r="BY389" s="121">
        <v>170542</v>
      </c>
    </row>
    <row r="390" spans="1:77" x14ac:dyDescent="0.25">
      <c r="A390" s="85" t="s">
        <v>564</v>
      </c>
      <c r="C390">
        <v>38550</v>
      </c>
      <c r="D390">
        <v>50900</v>
      </c>
      <c r="E390">
        <v>53984</v>
      </c>
      <c r="F390">
        <v>57068</v>
      </c>
      <c r="G390">
        <v>60152</v>
      </c>
      <c r="H390">
        <v>63236</v>
      </c>
      <c r="I390">
        <v>66320</v>
      </c>
      <c r="J390">
        <v>69404</v>
      </c>
      <c r="K390">
        <v>72488</v>
      </c>
      <c r="L390">
        <v>61700</v>
      </c>
      <c r="M390">
        <v>81450</v>
      </c>
      <c r="N390">
        <v>86386</v>
      </c>
      <c r="O390">
        <v>91322</v>
      </c>
      <c r="P390">
        <v>96258</v>
      </c>
      <c r="Q390">
        <v>101194</v>
      </c>
      <c r="R390">
        <v>106130</v>
      </c>
      <c r="S390">
        <v>111066</v>
      </c>
      <c r="T390">
        <v>116002</v>
      </c>
      <c r="V390" s="119">
        <v>41350</v>
      </c>
      <c r="W390" s="120">
        <v>54600</v>
      </c>
      <c r="X390" s="120">
        <v>57908</v>
      </c>
      <c r="Y390" s="120">
        <v>61216</v>
      </c>
      <c r="Z390" s="120">
        <v>64524</v>
      </c>
      <c r="AA390" s="120">
        <v>67832</v>
      </c>
      <c r="AB390" s="120">
        <v>71140</v>
      </c>
      <c r="AC390" s="120">
        <v>74448</v>
      </c>
      <c r="AD390" s="121">
        <v>77756</v>
      </c>
      <c r="AE390" s="119">
        <v>66150</v>
      </c>
      <c r="AF390" s="120">
        <v>87350</v>
      </c>
      <c r="AG390" s="120">
        <v>92642</v>
      </c>
      <c r="AH390" s="120">
        <v>97934</v>
      </c>
      <c r="AI390" s="120">
        <v>103226</v>
      </c>
      <c r="AJ390" s="120">
        <v>108518</v>
      </c>
      <c r="AK390" s="120">
        <v>113810</v>
      </c>
      <c r="AL390" s="120">
        <v>119102</v>
      </c>
      <c r="AM390" s="121">
        <v>124394</v>
      </c>
      <c r="AO390" s="119">
        <v>42050</v>
      </c>
      <c r="AP390" s="120">
        <v>55550</v>
      </c>
      <c r="AQ390" s="120">
        <v>58914</v>
      </c>
      <c r="AR390" s="120">
        <v>62278</v>
      </c>
      <c r="AS390" s="120">
        <v>65642</v>
      </c>
      <c r="AT390" s="120">
        <v>69006</v>
      </c>
      <c r="AU390" s="120">
        <v>72370</v>
      </c>
      <c r="AV390" s="120">
        <v>75734</v>
      </c>
      <c r="AW390" s="121">
        <v>79098</v>
      </c>
      <c r="AX390" s="119">
        <v>67300</v>
      </c>
      <c r="AY390" s="120">
        <v>88850</v>
      </c>
      <c r="AZ390" s="120">
        <v>94234</v>
      </c>
      <c r="BA390" s="120">
        <v>99618</v>
      </c>
      <c r="BB390" s="120">
        <v>105002</v>
      </c>
      <c r="BC390" s="120">
        <v>110386</v>
      </c>
      <c r="BD390" s="120">
        <v>115770</v>
      </c>
      <c r="BE390" s="120">
        <v>121154</v>
      </c>
      <c r="BF390" s="121">
        <v>126538</v>
      </c>
      <c r="BH390" s="119">
        <v>46250</v>
      </c>
      <c r="BI390" s="120">
        <v>61050</v>
      </c>
      <c r="BJ390" s="120">
        <v>64750</v>
      </c>
      <c r="BK390" s="120">
        <v>68450</v>
      </c>
      <c r="BL390" s="120">
        <v>72150</v>
      </c>
      <c r="BM390" s="120">
        <v>75850</v>
      </c>
      <c r="BN390" s="120">
        <v>79550</v>
      </c>
      <c r="BO390" s="120">
        <v>83250</v>
      </c>
      <c r="BP390" s="121">
        <v>86950</v>
      </c>
      <c r="BQ390" s="119">
        <v>74000</v>
      </c>
      <c r="BR390" s="120">
        <v>97700</v>
      </c>
      <c r="BS390" s="120">
        <v>103620</v>
      </c>
      <c r="BT390" s="120">
        <v>109540</v>
      </c>
      <c r="BU390" s="120">
        <v>115460</v>
      </c>
      <c r="BV390" s="120">
        <v>121380</v>
      </c>
      <c r="BW390" s="120">
        <v>127300</v>
      </c>
      <c r="BX390" s="120">
        <v>133220</v>
      </c>
      <c r="BY390" s="121">
        <v>139140</v>
      </c>
    </row>
    <row r="391" spans="1:77" x14ac:dyDescent="0.25">
      <c r="A391" s="85" t="s">
        <v>565</v>
      </c>
      <c r="C391">
        <v>41450</v>
      </c>
      <c r="D391">
        <v>54750</v>
      </c>
      <c r="E391">
        <v>58066</v>
      </c>
      <c r="F391">
        <v>61382</v>
      </c>
      <c r="G391">
        <v>64698</v>
      </c>
      <c r="H391">
        <v>68014</v>
      </c>
      <c r="I391">
        <v>71330</v>
      </c>
      <c r="J391">
        <v>74646</v>
      </c>
      <c r="K391">
        <v>77962</v>
      </c>
      <c r="L391">
        <v>66300</v>
      </c>
      <c r="M391">
        <v>87500</v>
      </c>
      <c r="N391">
        <v>92804</v>
      </c>
      <c r="O391">
        <v>98108</v>
      </c>
      <c r="P391">
        <v>103412</v>
      </c>
      <c r="Q391">
        <v>108716</v>
      </c>
      <c r="R391">
        <v>114020</v>
      </c>
      <c r="S391">
        <v>119324</v>
      </c>
      <c r="T391">
        <v>124628</v>
      </c>
      <c r="V391" s="119">
        <v>41450</v>
      </c>
      <c r="W391" s="120">
        <v>54750</v>
      </c>
      <c r="X391" s="120">
        <v>58066</v>
      </c>
      <c r="Y391" s="120">
        <v>61382</v>
      </c>
      <c r="Z391" s="120">
        <v>64698</v>
      </c>
      <c r="AA391" s="120">
        <v>68014</v>
      </c>
      <c r="AB391" s="120">
        <v>71330</v>
      </c>
      <c r="AC391" s="120">
        <v>74646</v>
      </c>
      <c r="AD391" s="121">
        <v>77962</v>
      </c>
      <c r="AE391" s="119">
        <v>66300</v>
      </c>
      <c r="AF391" s="120">
        <v>87550</v>
      </c>
      <c r="AG391" s="120">
        <v>92854</v>
      </c>
      <c r="AH391" s="120">
        <v>98158</v>
      </c>
      <c r="AI391" s="120">
        <v>103462</v>
      </c>
      <c r="AJ391" s="120">
        <v>108766</v>
      </c>
      <c r="AK391" s="120">
        <v>114070</v>
      </c>
      <c r="AL391" s="120">
        <v>119374</v>
      </c>
      <c r="AM391" s="121">
        <v>124678</v>
      </c>
      <c r="AO391" s="119">
        <v>42050</v>
      </c>
      <c r="AP391" s="120">
        <v>55550</v>
      </c>
      <c r="AQ391" s="120">
        <v>58914</v>
      </c>
      <c r="AR391" s="120">
        <v>62278</v>
      </c>
      <c r="AS391" s="120">
        <v>65642</v>
      </c>
      <c r="AT391" s="120">
        <v>69006</v>
      </c>
      <c r="AU391" s="120">
        <v>72370</v>
      </c>
      <c r="AV391" s="120">
        <v>75734</v>
      </c>
      <c r="AW391" s="121">
        <v>79098</v>
      </c>
      <c r="AX391" s="119">
        <v>67300</v>
      </c>
      <c r="AY391" s="120">
        <v>88850</v>
      </c>
      <c r="AZ391" s="120">
        <v>94234</v>
      </c>
      <c r="BA391" s="120">
        <v>99618</v>
      </c>
      <c r="BB391" s="120">
        <v>105002</v>
      </c>
      <c r="BC391" s="120">
        <v>110386</v>
      </c>
      <c r="BD391" s="120">
        <v>115770</v>
      </c>
      <c r="BE391" s="120">
        <v>121154</v>
      </c>
      <c r="BF391" s="121">
        <v>126538</v>
      </c>
      <c r="BH391" s="119">
        <v>42850</v>
      </c>
      <c r="BI391" s="120">
        <v>56600</v>
      </c>
      <c r="BJ391" s="120">
        <v>60028</v>
      </c>
      <c r="BK391" s="120">
        <v>63456</v>
      </c>
      <c r="BL391" s="120">
        <v>66884</v>
      </c>
      <c r="BM391" s="120">
        <v>70312</v>
      </c>
      <c r="BN391" s="120">
        <v>73740</v>
      </c>
      <c r="BO391" s="120">
        <v>77168</v>
      </c>
      <c r="BP391" s="121">
        <v>80596</v>
      </c>
      <c r="BQ391" s="119">
        <v>68550</v>
      </c>
      <c r="BR391" s="120">
        <v>90500</v>
      </c>
      <c r="BS391" s="120">
        <v>95984</v>
      </c>
      <c r="BT391" s="120">
        <v>101468</v>
      </c>
      <c r="BU391" s="120">
        <v>106952</v>
      </c>
      <c r="BV391" s="120">
        <v>112436</v>
      </c>
      <c r="BW391" s="120">
        <v>117920</v>
      </c>
      <c r="BX391" s="120">
        <v>123404</v>
      </c>
      <c r="BY391" s="121">
        <v>128888</v>
      </c>
    </row>
    <row r="392" spans="1:77" x14ac:dyDescent="0.25">
      <c r="A392" s="85" t="s">
        <v>566</v>
      </c>
      <c r="C392">
        <v>38850</v>
      </c>
      <c r="D392">
        <v>51300</v>
      </c>
      <c r="E392">
        <v>54408</v>
      </c>
      <c r="F392">
        <v>57516</v>
      </c>
      <c r="G392">
        <v>60624</v>
      </c>
      <c r="H392">
        <v>63732</v>
      </c>
      <c r="I392">
        <v>66840</v>
      </c>
      <c r="J392">
        <v>69948</v>
      </c>
      <c r="K392">
        <v>73056</v>
      </c>
      <c r="L392">
        <v>62150</v>
      </c>
      <c r="M392">
        <v>82050</v>
      </c>
      <c r="N392">
        <v>87022</v>
      </c>
      <c r="O392">
        <v>91994</v>
      </c>
      <c r="P392">
        <v>96966</v>
      </c>
      <c r="Q392">
        <v>101938</v>
      </c>
      <c r="R392">
        <v>106910</v>
      </c>
      <c r="S392">
        <v>111882</v>
      </c>
      <c r="T392">
        <v>116854</v>
      </c>
      <c r="V392" s="119">
        <v>41350</v>
      </c>
      <c r="W392" s="120">
        <v>54600</v>
      </c>
      <c r="X392" s="120">
        <v>57908</v>
      </c>
      <c r="Y392" s="120">
        <v>61216</v>
      </c>
      <c r="Z392" s="120">
        <v>64524</v>
      </c>
      <c r="AA392" s="120">
        <v>67832</v>
      </c>
      <c r="AB392" s="120">
        <v>71140</v>
      </c>
      <c r="AC392" s="120">
        <v>74448</v>
      </c>
      <c r="AD392" s="121">
        <v>77756</v>
      </c>
      <c r="AE392" s="119">
        <v>66150</v>
      </c>
      <c r="AF392" s="120">
        <v>87350</v>
      </c>
      <c r="AG392" s="120">
        <v>92642</v>
      </c>
      <c r="AH392" s="120">
        <v>97934</v>
      </c>
      <c r="AI392" s="120">
        <v>103226</v>
      </c>
      <c r="AJ392" s="120">
        <v>108518</v>
      </c>
      <c r="AK392" s="120">
        <v>113810</v>
      </c>
      <c r="AL392" s="120">
        <v>119102</v>
      </c>
      <c r="AM392" s="121">
        <v>124394</v>
      </c>
      <c r="AO392" s="119">
        <v>45150</v>
      </c>
      <c r="AP392" s="120">
        <v>59600</v>
      </c>
      <c r="AQ392" s="120">
        <v>63212</v>
      </c>
      <c r="AR392" s="120">
        <v>66824</v>
      </c>
      <c r="AS392" s="120">
        <v>70436</v>
      </c>
      <c r="AT392" s="120">
        <v>74048</v>
      </c>
      <c r="AU392" s="120">
        <v>77660</v>
      </c>
      <c r="AV392" s="120">
        <v>81272</v>
      </c>
      <c r="AW392" s="121">
        <v>84884</v>
      </c>
      <c r="AX392" s="119">
        <v>72250</v>
      </c>
      <c r="AY392" s="120">
        <v>95400</v>
      </c>
      <c r="AZ392" s="120">
        <v>101180</v>
      </c>
      <c r="BA392" s="120">
        <v>106960</v>
      </c>
      <c r="BB392" s="120">
        <v>112740</v>
      </c>
      <c r="BC392" s="120">
        <v>118520</v>
      </c>
      <c r="BD392" s="120">
        <v>124300</v>
      </c>
      <c r="BE392" s="120">
        <v>130080</v>
      </c>
      <c r="BF392" s="121">
        <v>135860</v>
      </c>
      <c r="BH392" s="119">
        <v>45300</v>
      </c>
      <c r="BI392" s="120">
        <v>59800</v>
      </c>
      <c r="BJ392" s="120">
        <v>63424</v>
      </c>
      <c r="BK392" s="120">
        <v>67048</v>
      </c>
      <c r="BL392" s="120">
        <v>70672</v>
      </c>
      <c r="BM392" s="120">
        <v>74296</v>
      </c>
      <c r="BN392" s="120">
        <v>77920</v>
      </c>
      <c r="BO392" s="120">
        <v>81544</v>
      </c>
      <c r="BP392" s="121">
        <v>85168</v>
      </c>
      <c r="BQ392" s="119">
        <v>72500</v>
      </c>
      <c r="BR392" s="120">
        <v>95700</v>
      </c>
      <c r="BS392" s="120">
        <v>101500</v>
      </c>
      <c r="BT392" s="120">
        <v>107300</v>
      </c>
      <c r="BU392" s="120">
        <v>113100</v>
      </c>
      <c r="BV392" s="120">
        <v>118900</v>
      </c>
      <c r="BW392" s="120">
        <v>124700</v>
      </c>
      <c r="BX392" s="120">
        <v>130500</v>
      </c>
      <c r="BY392" s="121">
        <v>136300</v>
      </c>
    </row>
    <row r="393" spans="1:77" x14ac:dyDescent="0.25">
      <c r="A393" s="85" t="s">
        <v>567</v>
      </c>
      <c r="C393">
        <v>38550</v>
      </c>
      <c r="D393">
        <v>50900</v>
      </c>
      <c r="E393">
        <v>53984</v>
      </c>
      <c r="F393">
        <v>57068</v>
      </c>
      <c r="G393">
        <v>60152</v>
      </c>
      <c r="H393">
        <v>63236</v>
      </c>
      <c r="I393">
        <v>66320</v>
      </c>
      <c r="J393">
        <v>69404</v>
      </c>
      <c r="K393">
        <v>72488</v>
      </c>
      <c r="L393">
        <v>61700</v>
      </c>
      <c r="M393">
        <v>81450</v>
      </c>
      <c r="N393">
        <v>86386</v>
      </c>
      <c r="O393">
        <v>91322</v>
      </c>
      <c r="P393">
        <v>96258</v>
      </c>
      <c r="Q393">
        <v>101194</v>
      </c>
      <c r="R393">
        <v>106130</v>
      </c>
      <c r="S393">
        <v>111066</v>
      </c>
      <c r="T393">
        <v>116002</v>
      </c>
      <c r="V393" s="119">
        <v>41350</v>
      </c>
      <c r="W393" s="120">
        <v>54600</v>
      </c>
      <c r="X393" s="120">
        <v>57908</v>
      </c>
      <c r="Y393" s="120">
        <v>61216</v>
      </c>
      <c r="Z393" s="120">
        <v>64524</v>
      </c>
      <c r="AA393" s="120">
        <v>67832</v>
      </c>
      <c r="AB393" s="120">
        <v>71140</v>
      </c>
      <c r="AC393" s="120">
        <v>74448</v>
      </c>
      <c r="AD393" s="121">
        <v>77756</v>
      </c>
      <c r="AE393" s="119">
        <v>66150</v>
      </c>
      <c r="AF393" s="120">
        <v>87350</v>
      </c>
      <c r="AG393" s="120">
        <v>92642</v>
      </c>
      <c r="AH393" s="120">
        <v>97934</v>
      </c>
      <c r="AI393" s="120">
        <v>103226</v>
      </c>
      <c r="AJ393" s="120">
        <v>108518</v>
      </c>
      <c r="AK393" s="120">
        <v>113810</v>
      </c>
      <c r="AL393" s="120">
        <v>119102</v>
      </c>
      <c r="AM393" s="121">
        <v>124394</v>
      </c>
      <c r="AO393" s="119">
        <v>42050</v>
      </c>
      <c r="AP393" s="120">
        <v>55550</v>
      </c>
      <c r="AQ393" s="120">
        <v>58914</v>
      </c>
      <c r="AR393" s="120">
        <v>62278</v>
      </c>
      <c r="AS393" s="120">
        <v>65642</v>
      </c>
      <c r="AT393" s="120">
        <v>69006</v>
      </c>
      <c r="AU393" s="120">
        <v>72370</v>
      </c>
      <c r="AV393" s="120">
        <v>75734</v>
      </c>
      <c r="AW393" s="121">
        <v>79098</v>
      </c>
      <c r="AX393" s="119">
        <v>67300</v>
      </c>
      <c r="AY393" s="120">
        <v>88850</v>
      </c>
      <c r="AZ393" s="120">
        <v>94234</v>
      </c>
      <c r="BA393" s="120">
        <v>99618</v>
      </c>
      <c r="BB393" s="120">
        <v>105002</v>
      </c>
      <c r="BC393" s="120">
        <v>110386</v>
      </c>
      <c r="BD393" s="120">
        <v>115770</v>
      </c>
      <c r="BE393" s="120">
        <v>121154</v>
      </c>
      <c r="BF393" s="121">
        <v>126538</v>
      </c>
      <c r="BH393" s="119">
        <v>42850</v>
      </c>
      <c r="BI393" s="120">
        <v>56600</v>
      </c>
      <c r="BJ393" s="120">
        <v>60028</v>
      </c>
      <c r="BK393" s="120">
        <v>63456</v>
      </c>
      <c r="BL393" s="120">
        <v>66884</v>
      </c>
      <c r="BM393" s="120">
        <v>70312</v>
      </c>
      <c r="BN393" s="120">
        <v>73740</v>
      </c>
      <c r="BO393" s="120">
        <v>77168</v>
      </c>
      <c r="BP393" s="121">
        <v>80596</v>
      </c>
      <c r="BQ393" s="119">
        <v>68550</v>
      </c>
      <c r="BR393" s="120">
        <v>90500</v>
      </c>
      <c r="BS393" s="120">
        <v>95984</v>
      </c>
      <c r="BT393" s="120">
        <v>101468</v>
      </c>
      <c r="BU393" s="120">
        <v>106952</v>
      </c>
      <c r="BV393" s="120">
        <v>112436</v>
      </c>
      <c r="BW393" s="120">
        <v>117920</v>
      </c>
      <c r="BX393" s="120">
        <v>123404</v>
      </c>
      <c r="BY393" s="121">
        <v>128888</v>
      </c>
    </row>
    <row r="394" spans="1:77" x14ac:dyDescent="0.25">
      <c r="A394" s="85" t="s">
        <v>568</v>
      </c>
      <c r="C394">
        <v>41300</v>
      </c>
      <c r="D394">
        <v>54550</v>
      </c>
      <c r="E394">
        <v>57854</v>
      </c>
      <c r="F394">
        <v>61158</v>
      </c>
      <c r="G394">
        <v>64462</v>
      </c>
      <c r="H394">
        <v>67766</v>
      </c>
      <c r="I394">
        <v>71070</v>
      </c>
      <c r="J394">
        <v>74374</v>
      </c>
      <c r="K394">
        <v>77678</v>
      </c>
      <c r="L394">
        <v>66100</v>
      </c>
      <c r="M394">
        <v>87250</v>
      </c>
      <c r="N394">
        <v>92538</v>
      </c>
      <c r="O394">
        <v>97826</v>
      </c>
      <c r="P394">
        <v>103114</v>
      </c>
      <c r="Q394">
        <v>108402</v>
      </c>
      <c r="R394">
        <v>113690</v>
      </c>
      <c r="S394">
        <v>118978</v>
      </c>
      <c r="T394">
        <v>124266</v>
      </c>
      <c r="V394" s="119">
        <v>44450</v>
      </c>
      <c r="W394" s="120">
        <v>58700</v>
      </c>
      <c r="X394" s="120">
        <v>62256</v>
      </c>
      <c r="Y394" s="120">
        <v>65812</v>
      </c>
      <c r="Z394" s="120">
        <v>69368</v>
      </c>
      <c r="AA394" s="120">
        <v>72924</v>
      </c>
      <c r="AB394" s="120">
        <v>76480</v>
      </c>
      <c r="AC394" s="120">
        <v>80036</v>
      </c>
      <c r="AD394" s="121">
        <v>83592</v>
      </c>
      <c r="AE394" s="119">
        <v>71100</v>
      </c>
      <c r="AF394" s="120">
        <v>93900</v>
      </c>
      <c r="AG394" s="120">
        <v>99588</v>
      </c>
      <c r="AH394" s="120">
        <v>105276</v>
      </c>
      <c r="AI394" s="120">
        <v>110964</v>
      </c>
      <c r="AJ394" s="120">
        <v>116652</v>
      </c>
      <c r="AK394" s="120">
        <v>122340</v>
      </c>
      <c r="AL394" s="120">
        <v>128028</v>
      </c>
      <c r="AM394" s="121">
        <v>133716</v>
      </c>
      <c r="AO394" s="119">
        <v>45900</v>
      </c>
      <c r="AP394" s="120">
        <v>60600</v>
      </c>
      <c r="AQ394" s="120">
        <v>64272</v>
      </c>
      <c r="AR394" s="120">
        <v>67944</v>
      </c>
      <c r="AS394" s="120">
        <v>71616</v>
      </c>
      <c r="AT394" s="120">
        <v>75288</v>
      </c>
      <c r="AU394" s="120">
        <v>78960</v>
      </c>
      <c r="AV394" s="120">
        <v>82632</v>
      </c>
      <c r="AW394" s="121">
        <v>86304</v>
      </c>
      <c r="AX394" s="119">
        <v>73450</v>
      </c>
      <c r="AY394" s="120">
        <v>97000</v>
      </c>
      <c r="AZ394" s="120">
        <v>102876</v>
      </c>
      <c r="BA394" s="120">
        <v>108752</v>
      </c>
      <c r="BB394" s="120">
        <v>114628</v>
      </c>
      <c r="BC394" s="120">
        <v>120504</v>
      </c>
      <c r="BD394" s="120">
        <v>126380</v>
      </c>
      <c r="BE394" s="120">
        <v>132256</v>
      </c>
      <c r="BF394" s="121">
        <v>138132</v>
      </c>
      <c r="BH394" s="119">
        <v>45900</v>
      </c>
      <c r="BI394" s="120">
        <v>60600</v>
      </c>
      <c r="BJ394" s="120">
        <v>64272</v>
      </c>
      <c r="BK394" s="120">
        <v>67944</v>
      </c>
      <c r="BL394" s="120">
        <v>71616</v>
      </c>
      <c r="BM394" s="120">
        <v>75288</v>
      </c>
      <c r="BN394" s="120">
        <v>78960</v>
      </c>
      <c r="BO394" s="120">
        <v>82632</v>
      </c>
      <c r="BP394" s="121">
        <v>86304</v>
      </c>
      <c r="BQ394" s="119">
        <v>73450</v>
      </c>
      <c r="BR394" s="120">
        <v>97000</v>
      </c>
      <c r="BS394" s="120">
        <v>102876</v>
      </c>
      <c r="BT394" s="120">
        <v>108752</v>
      </c>
      <c r="BU394" s="120">
        <v>114628</v>
      </c>
      <c r="BV394" s="120">
        <v>120504</v>
      </c>
      <c r="BW394" s="120">
        <v>126380</v>
      </c>
      <c r="BX394" s="120">
        <v>132256</v>
      </c>
      <c r="BY394" s="121">
        <v>138132</v>
      </c>
    </row>
    <row r="395" spans="1:77" x14ac:dyDescent="0.25">
      <c r="A395" s="85" t="s">
        <v>569</v>
      </c>
      <c r="C395">
        <v>51250</v>
      </c>
      <c r="D395">
        <v>67650</v>
      </c>
      <c r="E395">
        <v>71750</v>
      </c>
      <c r="F395">
        <v>75850</v>
      </c>
      <c r="G395">
        <v>79950</v>
      </c>
      <c r="H395">
        <v>84050</v>
      </c>
      <c r="I395">
        <v>88150</v>
      </c>
      <c r="J395">
        <v>92250</v>
      </c>
      <c r="K395">
        <v>96350</v>
      </c>
      <c r="L395">
        <v>82000</v>
      </c>
      <c r="M395">
        <v>108250</v>
      </c>
      <c r="N395">
        <v>114810</v>
      </c>
      <c r="O395">
        <v>121370</v>
      </c>
      <c r="P395">
        <v>127930</v>
      </c>
      <c r="Q395">
        <v>134490</v>
      </c>
      <c r="R395">
        <v>141050</v>
      </c>
      <c r="S395">
        <v>147610</v>
      </c>
      <c r="T395">
        <v>154170</v>
      </c>
      <c r="V395" s="119">
        <v>51550</v>
      </c>
      <c r="W395" s="120">
        <v>68050</v>
      </c>
      <c r="X395" s="120">
        <v>72174</v>
      </c>
      <c r="Y395" s="120">
        <v>76298</v>
      </c>
      <c r="Z395" s="120">
        <v>80422</v>
      </c>
      <c r="AA395" s="120">
        <v>84546</v>
      </c>
      <c r="AB395" s="120">
        <v>88670</v>
      </c>
      <c r="AC395" s="120">
        <v>92794</v>
      </c>
      <c r="AD395" s="121">
        <v>96918</v>
      </c>
      <c r="AE395" s="119">
        <v>82500</v>
      </c>
      <c r="AF395" s="120">
        <v>108900</v>
      </c>
      <c r="AG395" s="120">
        <v>115500</v>
      </c>
      <c r="AH395" s="120">
        <v>122100</v>
      </c>
      <c r="AI395" s="120">
        <v>128700</v>
      </c>
      <c r="AJ395" s="120">
        <v>135300</v>
      </c>
      <c r="AK395" s="120">
        <v>141900</v>
      </c>
      <c r="AL395" s="120">
        <v>148500</v>
      </c>
      <c r="AM395" s="121">
        <v>155100</v>
      </c>
      <c r="AO395" s="119">
        <v>55700</v>
      </c>
      <c r="AP395" s="120">
        <v>73550</v>
      </c>
      <c r="AQ395" s="120">
        <v>78006</v>
      </c>
      <c r="AR395" s="120">
        <v>82462</v>
      </c>
      <c r="AS395" s="120">
        <v>86918</v>
      </c>
      <c r="AT395" s="120">
        <v>91374</v>
      </c>
      <c r="AU395" s="120">
        <v>95830</v>
      </c>
      <c r="AV395" s="120">
        <v>100286</v>
      </c>
      <c r="AW395" s="121">
        <v>104742</v>
      </c>
      <c r="AX395" s="119">
        <v>89100</v>
      </c>
      <c r="AY395" s="120">
        <v>117650</v>
      </c>
      <c r="AZ395" s="120">
        <v>124778</v>
      </c>
      <c r="BA395" s="120">
        <v>131906</v>
      </c>
      <c r="BB395" s="120">
        <v>139034</v>
      </c>
      <c r="BC395" s="120">
        <v>146162</v>
      </c>
      <c r="BD395" s="120">
        <v>153290</v>
      </c>
      <c r="BE395" s="120">
        <v>160418</v>
      </c>
      <c r="BF395" s="121">
        <v>167546</v>
      </c>
      <c r="BH395" s="119">
        <v>56700</v>
      </c>
      <c r="BI395" s="120">
        <v>74850</v>
      </c>
      <c r="BJ395" s="120">
        <v>79386</v>
      </c>
      <c r="BK395" s="120">
        <v>83922</v>
      </c>
      <c r="BL395" s="120">
        <v>88458</v>
      </c>
      <c r="BM395" s="120">
        <v>92994</v>
      </c>
      <c r="BN395" s="120">
        <v>97530</v>
      </c>
      <c r="BO395" s="120">
        <v>102066</v>
      </c>
      <c r="BP395" s="121">
        <v>106602</v>
      </c>
      <c r="BQ395" s="119">
        <v>90700</v>
      </c>
      <c r="BR395" s="120">
        <v>119750</v>
      </c>
      <c r="BS395" s="120">
        <v>127006</v>
      </c>
      <c r="BT395" s="120">
        <v>134262</v>
      </c>
      <c r="BU395" s="120">
        <v>141518</v>
      </c>
      <c r="BV395" s="120">
        <v>148774</v>
      </c>
      <c r="BW395" s="120">
        <v>156030</v>
      </c>
      <c r="BX395" s="120">
        <v>163286</v>
      </c>
      <c r="BY395" s="121">
        <v>170542</v>
      </c>
    </row>
    <row r="396" spans="1:77" x14ac:dyDescent="0.25">
      <c r="A396" s="85" t="s">
        <v>570</v>
      </c>
      <c r="C396">
        <v>38850</v>
      </c>
      <c r="D396">
        <v>51300</v>
      </c>
      <c r="E396">
        <v>54408</v>
      </c>
      <c r="F396">
        <v>57516</v>
      </c>
      <c r="G396">
        <v>60624</v>
      </c>
      <c r="H396">
        <v>63732</v>
      </c>
      <c r="I396">
        <v>66840</v>
      </c>
      <c r="J396">
        <v>69948</v>
      </c>
      <c r="K396">
        <v>73056</v>
      </c>
      <c r="L396">
        <v>62150</v>
      </c>
      <c r="M396">
        <v>82050</v>
      </c>
      <c r="N396">
        <v>87022</v>
      </c>
      <c r="O396">
        <v>91994</v>
      </c>
      <c r="P396">
        <v>96966</v>
      </c>
      <c r="Q396">
        <v>101938</v>
      </c>
      <c r="R396">
        <v>106910</v>
      </c>
      <c r="S396">
        <v>111882</v>
      </c>
      <c r="T396">
        <v>116854</v>
      </c>
      <c r="V396" s="119">
        <v>41350</v>
      </c>
      <c r="W396" s="120">
        <v>54600</v>
      </c>
      <c r="X396" s="120">
        <v>57908</v>
      </c>
      <c r="Y396" s="120">
        <v>61216</v>
      </c>
      <c r="Z396" s="120">
        <v>64524</v>
      </c>
      <c r="AA396" s="120">
        <v>67832</v>
      </c>
      <c r="AB396" s="120">
        <v>71140</v>
      </c>
      <c r="AC396" s="120">
        <v>74448</v>
      </c>
      <c r="AD396" s="121">
        <v>77756</v>
      </c>
      <c r="AE396" s="119">
        <v>66150</v>
      </c>
      <c r="AF396" s="120">
        <v>87350</v>
      </c>
      <c r="AG396" s="120">
        <v>92642</v>
      </c>
      <c r="AH396" s="120">
        <v>97934</v>
      </c>
      <c r="AI396" s="120">
        <v>103226</v>
      </c>
      <c r="AJ396" s="120">
        <v>108518</v>
      </c>
      <c r="AK396" s="120">
        <v>113810</v>
      </c>
      <c r="AL396" s="120">
        <v>119102</v>
      </c>
      <c r="AM396" s="121">
        <v>124394</v>
      </c>
      <c r="AO396" s="119">
        <v>42050</v>
      </c>
      <c r="AP396" s="120">
        <v>55550</v>
      </c>
      <c r="AQ396" s="120">
        <v>58914</v>
      </c>
      <c r="AR396" s="120">
        <v>62278</v>
      </c>
      <c r="AS396" s="120">
        <v>65642</v>
      </c>
      <c r="AT396" s="120">
        <v>69006</v>
      </c>
      <c r="AU396" s="120">
        <v>72370</v>
      </c>
      <c r="AV396" s="120">
        <v>75734</v>
      </c>
      <c r="AW396" s="121">
        <v>79098</v>
      </c>
      <c r="AX396" s="119">
        <v>67300</v>
      </c>
      <c r="AY396" s="120">
        <v>88850</v>
      </c>
      <c r="AZ396" s="120">
        <v>94234</v>
      </c>
      <c r="BA396" s="120">
        <v>99618</v>
      </c>
      <c r="BB396" s="120">
        <v>105002</v>
      </c>
      <c r="BC396" s="120">
        <v>110386</v>
      </c>
      <c r="BD396" s="120">
        <v>115770</v>
      </c>
      <c r="BE396" s="120">
        <v>121154</v>
      </c>
      <c r="BF396" s="121">
        <v>126538</v>
      </c>
      <c r="BH396" s="119">
        <v>42850</v>
      </c>
      <c r="BI396" s="120">
        <v>56600</v>
      </c>
      <c r="BJ396" s="120">
        <v>60028</v>
      </c>
      <c r="BK396" s="120">
        <v>63456</v>
      </c>
      <c r="BL396" s="120">
        <v>66884</v>
      </c>
      <c r="BM396" s="120">
        <v>70312</v>
      </c>
      <c r="BN396" s="120">
        <v>73740</v>
      </c>
      <c r="BO396" s="120">
        <v>77168</v>
      </c>
      <c r="BP396" s="121">
        <v>80596</v>
      </c>
      <c r="BQ396" s="119">
        <v>68550</v>
      </c>
      <c r="BR396" s="120">
        <v>90500</v>
      </c>
      <c r="BS396" s="120">
        <v>95984</v>
      </c>
      <c r="BT396" s="120">
        <v>101468</v>
      </c>
      <c r="BU396" s="120">
        <v>106952</v>
      </c>
      <c r="BV396" s="120">
        <v>112436</v>
      </c>
      <c r="BW396" s="120">
        <v>117920</v>
      </c>
      <c r="BX396" s="120">
        <v>123404</v>
      </c>
      <c r="BY396" s="121">
        <v>128888</v>
      </c>
    </row>
    <row r="397" spans="1:77" x14ac:dyDescent="0.25">
      <c r="A397" s="85" t="s">
        <v>571</v>
      </c>
      <c r="C397">
        <v>51250</v>
      </c>
      <c r="D397">
        <v>67650</v>
      </c>
      <c r="E397">
        <v>71750</v>
      </c>
      <c r="F397">
        <v>75850</v>
      </c>
      <c r="G397">
        <v>79950</v>
      </c>
      <c r="H397">
        <v>84050</v>
      </c>
      <c r="I397">
        <v>88150</v>
      </c>
      <c r="J397">
        <v>92250</v>
      </c>
      <c r="K397">
        <v>96350</v>
      </c>
      <c r="L397">
        <v>82000</v>
      </c>
      <c r="M397">
        <v>108250</v>
      </c>
      <c r="N397">
        <v>114810</v>
      </c>
      <c r="O397">
        <v>121370</v>
      </c>
      <c r="P397">
        <v>127930</v>
      </c>
      <c r="Q397">
        <v>134490</v>
      </c>
      <c r="R397">
        <v>141050</v>
      </c>
      <c r="S397">
        <v>147610</v>
      </c>
      <c r="T397">
        <v>154170</v>
      </c>
      <c r="V397" s="119">
        <v>51550</v>
      </c>
      <c r="W397" s="120">
        <v>68050</v>
      </c>
      <c r="X397" s="120">
        <v>72174</v>
      </c>
      <c r="Y397" s="120">
        <v>76298</v>
      </c>
      <c r="Z397" s="120">
        <v>80422</v>
      </c>
      <c r="AA397" s="120">
        <v>84546</v>
      </c>
      <c r="AB397" s="120">
        <v>88670</v>
      </c>
      <c r="AC397" s="120">
        <v>92794</v>
      </c>
      <c r="AD397" s="121">
        <v>96918</v>
      </c>
      <c r="AE397" s="119">
        <v>82500</v>
      </c>
      <c r="AF397" s="120">
        <v>108900</v>
      </c>
      <c r="AG397" s="120">
        <v>115500</v>
      </c>
      <c r="AH397" s="120">
        <v>122100</v>
      </c>
      <c r="AI397" s="120">
        <v>128700</v>
      </c>
      <c r="AJ397" s="120">
        <v>135300</v>
      </c>
      <c r="AK397" s="120">
        <v>141900</v>
      </c>
      <c r="AL397" s="120">
        <v>148500</v>
      </c>
      <c r="AM397" s="121">
        <v>155100</v>
      </c>
      <c r="AO397" s="119">
        <v>55700</v>
      </c>
      <c r="AP397" s="120">
        <v>73550</v>
      </c>
      <c r="AQ397" s="120">
        <v>78006</v>
      </c>
      <c r="AR397" s="120">
        <v>82462</v>
      </c>
      <c r="AS397" s="120">
        <v>86918</v>
      </c>
      <c r="AT397" s="120">
        <v>91374</v>
      </c>
      <c r="AU397" s="120">
        <v>95830</v>
      </c>
      <c r="AV397" s="120">
        <v>100286</v>
      </c>
      <c r="AW397" s="121">
        <v>104742</v>
      </c>
      <c r="AX397" s="119">
        <v>89100</v>
      </c>
      <c r="AY397" s="120">
        <v>117650</v>
      </c>
      <c r="AZ397" s="120">
        <v>124778</v>
      </c>
      <c r="BA397" s="120">
        <v>131906</v>
      </c>
      <c r="BB397" s="120">
        <v>139034</v>
      </c>
      <c r="BC397" s="120">
        <v>146162</v>
      </c>
      <c r="BD397" s="120">
        <v>153290</v>
      </c>
      <c r="BE397" s="120">
        <v>160418</v>
      </c>
      <c r="BF397" s="121">
        <v>167546</v>
      </c>
      <c r="BH397" s="119">
        <v>56700</v>
      </c>
      <c r="BI397" s="120">
        <v>74850</v>
      </c>
      <c r="BJ397" s="120">
        <v>79386</v>
      </c>
      <c r="BK397" s="120">
        <v>83922</v>
      </c>
      <c r="BL397" s="120">
        <v>88458</v>
      </c>
      <c r="BM397" s="120">
        <v>92994</v>
      </c>
      <c r="BN397" s="120">
        <v>97530</v>
      </c>
      <c r="BO397" s="120">
        <v>102066</v>
      </c>
      <c r="BP397" s="121">
        <v>106602</v>
      </c>
      <c r="BQ397" s="119">
        <v>90700</v>
      </c>
      <c r="BR397" s="120">
        <v>119750</v>
      </c>
      <c r="BS397" s="120">
        <v>127006</v>
      </c>
      <c r="BT397" s="120">
        <v>134262</v>
      </c>
      <c r="BU397" s="120">
        <v>141518</v>
      </c>
      <c r="BV397" s="120">
        <v>148774</v>
      </c>
      <c r="BW397" s="120">
        <v>156030</v>
      </c>
      <c r="BX397" s="120">
        <v>163286</v>
      </c>
      <c r="BY397" s="121">
        <v>170542</v>
      </c>
    </row>
    <row r="398" spans="1:77" x14ac:dyDescent="0.25">
      <c r="A398" s="85" t="s">
        <v>572</v>
      </c>
      <c r="C398">
        <v>38850</v>
      </c>
      <c r="D398">
        <v>51300</v>
      </c>
      <c r="E398">
        <v>54408</v>
      </c>
      <c r="F398">
        <v>57516</v>
      </c>
      <c r="G398">
        <v>60624</v>
      </c>
      <c r="H398">
        <v>63732</v>
      </c>
      <c r="I398">
        <v>66840</v>
      </c>
      <c r="J398">
        <v>69948</v>
      </c>
      <c r="K398">
        <v>73056</v>
      </c>
      <c r="L398">
        <v>62150</v>
      </c>
      <c r="M398">
        <v>82050</v>
      </c>
      <c r="N398">
        <v>87022</v>
      </c>
      <c r="O398">
        <v>91994</v>
      </c>
      <c r="P398">
        <v>96966</v>
      </c>
      <c r="Q398">
        <v>101938</v>
      </c>
      <c r="R398">
        <v>106910</v>
      </c>
      <c r="S398">
        <v>111882</v>
      </c>
      <c r="T398">
        <v>116854</v>
      </c>
      <c r="V398" s="119">
        <v>42700</v>
      </c>
      <c r="W398" s="120">
        <v>56400</v>
      </c>
      <c r="X398" s="120">
        <v>59816</v>
      </c>
      <c r="Y398" s="120">
        <v>63232</v>
      </c>
      <c r="Z398" s="120">
        <v>66648</v>
      </c>
      <c r="AA398" s="120">
        <v>70064</v>
      </c>
      <c r="AB398" s="120">
        <v>73480</v>
      </c>
      <c r="AC398" s="120">
        <v>76896</v>
      </c>
      <c r="AD398" s="121">
        <v>80312</v>
      </c>
      <c r="AE398" s="119">
        <v>68300</v>
      </c>
      <c r="AF398" s="120">
        <v>90200</v>
      </c>
      <c r="AG398" s="120">
        <v>95664</v>
      </c>
      <c r="AH398" s="120">
        <v>101128</v>
      </c>
      <c r="AI398" s="120">
        <v>106592</v>
      </c>
      <c r="AJ398" s="120">
        <v>112056</v>
      </c>
      <c r="AK398" s="120">
        <v>117520</v>
      </c>
      <c r="AL398" s="120">
        <v>122984</v>
      </c>
      <c r="AM398" s="121">
        <v>128448</v>
      </c>
      <c r="AO398" s="119">
        <v>45950</v>
      </c>
      <c r="AP398" s="120">
        <v>60700</v>
      </c>
      <c r="AQ398" s="120">
        <v>64376</v>
      </c>
      <c r="AR398" s="120">
        <v>68052</v>
      </c>
      <c r="AS398" s="120">
        <v>71728</v>
      </c>
      <c r="AT398" s="120">
        <v>75404</v>
      </c>
      <c r="AU398" s="120">
        <v>79080</v>
      </c>
      <c r="AV398" s="120">
        <v>82756</v>
      </c>
      <c r="AW398" s="121">
        <v>86432</v>
      </c>
      <c r="AX398" s="119">
        <v>73500</v>
      </c>
      <c r="AY398" s="120">
        <v>97050</v>
      </c>
      <c r="AZ398" s="120">
        <v>102930</v>
      </c>
      <c r="BA398" s="120">
        <v>108810</v>
      </c>
      <c r="BB398" s="120">
        <v>114690</v>
      </c>
      <c r="BC398" s="120">
        <v>120570</v>
      </c>
      <c r="BD398" s="120">
        <v>126450</v>
      </c>
      <c r="BE398" s="120">
        <v>132330</v>
      </c>
      <c r="BF398" s="121">
        <v>138210</v>
      </c>
      <c r="BH398" s="119">
        <v>48950</v>
      </c>
      <c r="BI398" s="120">
        <v>64650</v>
      </c>
      <c r="BJ398" s="120">
        <v>68566</v>
      </c>
      <c r="BK398" s="120">
        <v>72482</v>
      </c>
      <c r="BL398" s="120">
        <v>76398</v>
      </c>
      <c r="BM398" s="120">
        <v>80314</v>
      </c>
      <c r="BN398" s="120">
        <v>84230</v>
      </c>
      <c r="BO398" s="120">
        <v>88146</v>
      </c>
      <c r="BP398" s="121">
        <v>92062</v>
      </c>
      <c r="BQ398" s="119">
        <v>78300</v>
      </c>
      <c r="BR398" s="120">
        <v>103400</v>
      </c>
      <c r="BS398" s="120">
        <v>109664</v>
      </c>
      <c r="BT398" s="120">
        <v>115928</v>
      </c>
      <c r="BU398" s="120">
        <v>122192</v>
      </c>
      <c r="BV398" s="120">
        <v>128456</v>
      </c>
      <c r="BW398" s="120">
        <v>134720</v>
      </c>
      <c r="BX398" s="120">
        <v>140984</v>
      </c>
      <c r="BY398" s="121">
        <v>147248</v>
      </c>
    </row>
    <row r="399" spans="1:77" x14ac:dyDescent="0.25">
      <c r="A399" s="85" t="s">
        <v>573</v>
      </c>
      <c r="C399">
        <v>38550</v>
      </c>
      <c r="D399">
        <v>50900</v>
      </c>
      <c r="E399">
        <v>53984</v>
      </c>
      <c r="F399">
        <v>57068</v>
      </c>
      <c r="G399">
        <v>60152</v>
      </c>
      <c r="H399">
        <v>63236</v>
      </c>
      <c r="I399">
        <v>66320</v>
      </c>
      <c r="J399">
        <v>69404</v>
      </c>
      <c r="K399">
        <v>72488</v>
      </c>
      <c r="L399">
        <v>61700</v>
      </c>
      <c r="M399">
        <v>81450</v>
      </c>
      <c r="N399">
        <v>86386</v>
      </c>
      <c r="O399">
        <v>91322</v>
      </c>
      <c r="P399">
        <v>96258</v>
      </c>
      <c r="Q399">
        <v>101194</v>
      </c>
      <c r="R399">
        <v>106130</v>
      </c>
      <c r="S399">
        <v>111066</v>
      </c>
      <c r="T399">
        <v>116002</v>
      </c>
      <c r="V399" s="119">
        <v>41350</v>
      </c>
      <c r="W399" s="120">
        <v>54600</v>
      </c>
      <c r="X399" s="120">
        <v>57908</v>
      </c>
      <c r="Y399" s="120">
        <v>61216</v>
      </c>
      <c r="Z399" s="120">
        <v>64524</v>
      </c>
      <c r="AA399" s="120">
        <v>67832</v>
      </c>
      <c r="AB399" s="120">
        <v>71140</v>
      </c>
      <c r="AC399" s="120">
        <v>74448</v>
      </c>
      <c r="AD399" s="121">
        <v>77756</v>
      </c>
      <c r="AE399" s="119">
        <v>66150</v>
      </c>
      <c r="AF399" s="120">
        <v>87350</v>
      </c>
      <c r="AG399" s="120">
        <v>92642</v>
      </c>
      <c r="AH399" s="120">
        <v>97934</v>
      </c>
      <c r="AI399" s="120">
        <v>103226</v>
      </c>
      <c r="AJ399" s="120">
        <v>108518</v>
      </c>
      <c r="AK399" s="120">
        <v>113810</v>
      </c>
      <c r="AL399" s="120">
        <v>119102</v>
      </c>
      <c r="AM399" s="121">
        <v>124394</v>
      </c>
      <c r="AO399" s="119">
        <v>42050</v>
      </c>
      <c r="AP399" s="120">
        <v>55550</v>
      </c>
      <c r="AQ399" s="120">
        <v>58914</v>
      </c>
      <c r="AR399" s="120">
        <v>62278</v>
      </c>
      <c r="AS399" s="120">
        <v>65642</v>
      </c>
      <c r="AT399" s="120">
        <v>69006</v>
      </c>
      <c r="AU399" s="120">
        <v>72370</v>
      </c>
      <c r="AV399" s="120">
        <v>75734</v>
      </c>
      <c r="AW399" s="121">
        <v>79098</v>
      </c>
      <c r="AX399" s="119">
        <v>67300</v>
      </c>
      <c r="AY399" s="120">
        <v>88850</v>
      </c>
      <c r="AZ399" s="120">
        <v>94234</v>
      </c>
      <c r="BA399" s="120">
        <v>99618</v>
      </c>
      <c r="BB399" s="120">
        <v>105002</v>
      </c>
      <c r="BC399" s="120">
        <v>110386</v>
      </c>
      <c r="BD399" s="120">
        <v>115770</v>
      </c>
      <c r="BE399" s="120">
        <v>121154</v>
      </c>
      <c r="BF399" s="121">
        <v>126538</v>
      </c>
      <c r="BH399" s="119">
        <v>42850</v>
      </c>
      <c r="BI399" s="120">
        <v>56600</v>
      </c>
      <c r="BJ399" s="120">
        <v>60028</v>
      </c>
      <c r="BK399" s="120">
        <v>63456</v>
      </c>
      <c r="BL399" s="120">
        <v>66884</v>
      </c>
      <c r="BM399" s="120">
        <v>70312</v>
      </c>
      <c r="BN399" s="120">
        <v>73740</v>
      </c>
      <c r="BO399" s="120">
        <v>77168</v>
      </c>
      <c r="BP399" s="121">
        <v>80596</v>
      </c>
      <c r="BQ399" s="119">
        <v>68550</v>
      </c>
      <c r="BR399" s="120">
        <v>90500</v>
      </c>
      <c r="BS399" s="120">
        <v>95984</v>
      </c>
      <c r="BT399" s="120">
        <v>101468</v>
      </c>
      <c r="BU399" s="120">
        <v>106952</v>
      </c>
      <c r="BV399" s="120">
        <v>112436</v>
      </c>
      <c r="BW399" s="120">
        <v>117920</v>
      </c>
      <c r="BX399" s="120">
        <v>123404</v>
      </c>
      <c r="BY399" s="121">
        <v>128888</v>
      </c>
    </row>
    <row r="400" spans="1:77" x14ac:dyDescent="0.25">
      <c r="A400" s="85" t="s">
        <v>574</v>
      </c>
      <c r="C400">
        <v>42200</v>
      </c>
      <c r="D400">
        <v>55750</v>
      </c>
      <c r="E400">
        <v>59126</v>
      </c>
      <c r="F400">
        <v>62502</v>
      </c>
      <c r="G400">
        <v>65878</v>
      </c>
      <c r="H400">
        <v>69254</v>
      </c>
      <c r="I400">
        <v>72630</v>
      </c>
      <c r="J400">
        <v>76006</v>
      </c>
      <c r="K400">
        <v>79382</v>
      </c>
      <c r="L400">
        <v>67500</v>
      </c>
      <c r="M400">
        <v>89100</v>
      </c>
      <c r="N400">
        <v>94500</v>
      </c>
      <c r="O400">
        <v>99900</v>
      </c>
      <c r="P400">
        <v>105300</v>
      </c>
      <c r="Q400">
        <v>110700</v>
      </c>
      <c r="R400">
        <v>116100</v>
      </c>
      <c r="S400">
        <v>121500</v>
      </c>
      <c r="T400">
        <v>126900</v>
      </c>
      <c r="V400" s="119">
        <v>46400</v>
      </c>
      <c r="W400" s="120">
        <v>61250</v>
      </c>
      <c r="X400" s="120">
        <v>64962</v>
      </c>
      <c r="Y400" s="120">
        <v>68674</v>
      </c>
      <c r="Z400" s="120">
        <v>72386</v>
      </c>
      <c r="AA400" s="120">
        <v>76098</v>
      </c>
      <c r="AB400" s="120">
        <v>79810</v>
      </c>
      <c r="AC400" s="120">
        <v>83522</v>
      </c>
      <c r="AD400" s="121">
        <v>87234</v>
      </c>
      <c r="AE400" s="119">
        <v>74250</v>
      </c>
      <c r="AF400" s="120">
        <v>98000</v>
      </c>
      <c r="AG400" s="120">
        <v>103940</v>
      </c>
      <c r="AH400" s="120">
        <v>109880</v>
      </c>
      <c r="AI400" s="120">
        <v>115820</v>
      </c>
      <c r="AJ400" s="120">
        <v>121760</v>
      </c>
      <c r="AK400" s="120">
        <v>127700</v>
      </c>
      <c r="AL400" s="120">
        <v>133640</v>
      </c>
      <c r="AM400" s="121">
        <v>139580</v>
      </c>
      <c r="AO400" s="119">
        <v>50250</v>
      </c>
      <c r="AP400" s="120">
        <v>66350</v>
      </c>
      <c r="AQ400" s="120">
        <v>70370</v>
      </c>
      <c r="AR400" s="120">
        <v>74390</v>
      </c>
      <c r="AS400" s="120">
        <v>78410</v>
      </c>
      <c r="AT400" s="120">
        <v>82430</v>
      </c>
      <c r="AU400" s="120">
        <v>86450</v>
      </c>
      <c r="AV400" s="120">
        <v>90470</v>
      </c>
      <c r="AW400" s="121">
        <v>94490</v>
      </c>
      <c r="AX400" s="119">
        <v>80400</v>
      </c>
      <c r="AY400" s="120">
        <v>106150</v>
      </c>
      <c r="AZ400" s="120">
        <v>112582</v>
      </c>
      <c r="BA400" s="120">
        <v>119014</v>
      </c>
      <c r="BB400" s="120">
        <v>125446</v>
      </c>
      <c r="BC400" s="120">
        <v>131878</v>
      </c>
      <c r="BD400" s="120">
        <v>138310</v>
      </c>
      <c r="BE400" s="120">
        <v>144742</v>
      </c>
      <c r="BF400" s="121">
        <v>151174</v>
      </c>
      <c r="BH400" s="119">
        <v>51500</v>
      </c>
      <c r="BI400" s="120">
        <v>68000</v>
      </c>
      <c r="BJ400" s="120">
        <v>72120</v>
      </c>
      <c r="BK400" s="120">
        <v>76240</v>
      </c>
      <c r="BL400" s="120">
        <v>80360</v>
      </c>
      <c r="BM400" s="120">
        <v>84480</v>
      </c>
      <c r="BN400" s="120">
        <v>88600</v>
      </c>
      <c r="BO400" s="120">
        <v>92720</v>
      </c>
      <c r="BP400" s="121">
        <v>96840</v>
      </c>
      <c r="BQ400" s="119">
        <v>82400</v>
      </c>
      <c r="BR400" s="120">
        <v>108800</v>
      </c>
      <c r="BS400" s="120">
        <v>115392</v>
      </c>
      <c r="BT400" s="120">
        <v>121984</v>
      </c>
      <c r="BU400" s="120">
        <v>128576</v>
      </c>
      <c r="BV400" s="120">
        <v>135168</v>
      </c>
      <c r="BW400" s="120">
        <v>141760</v>
      </c>
      <c r="BX400" s="120">
        <v>148352</v>
      </c>
      <c r="BY400" s="121">
        <v>154944</v>
      </c>
    </row>
    <row r="401" spans="1:77" x14ac:dyDescent="0.25">
      <c r="A401" s="85" t="s">
        <v>575</v>
      </c>
      <c r="C401">
        <v>39500</v>
      </c>
      <c r="D401">
        <v>52150</v>
      </c>
      <c r="E401">
        <v>55310</v>
      </c>
      <c r="F401">
        <v>58470</v>
      </c>
      <c r="G401">
        <v>61630</v>
      </c>
      <c r="H401">
        <v>64790</v>
      </c>
      <c r="I401">
        <v>67950</v>
      </c>
      <c r="J401">
        <v>71110</v>
      </c>
      <c r="K401">
        <v>74270</v>
      </c>
      <c r="L401">
        <v>63200</v>
      </c>
      <c r="M401">
        <v>83400</v>
      </c>
      <c r="N401">
        <v>88456</v>
      </c>
      <c r="O401">
        <v>93512</v>
      </c>
      <c r="P401">
        <v>98568</v>
      </c>
      <c r="Q401">
        <v>103624</v>
      </c>
      <c r="R401">
        <v>108680</v>
      </c>
      <c r="S401">
        <v>113736</v>
      </c>
      <c r="T401">
        <v>118792</v>
      </c>
      <c r="V401" s="119">
        <v>41350</v>
      </c>
      <c r="W401" s="120">
        <v>54600</v>
      </c>
      <c r="X401" s="120">
        <v>57908</v>
      </c>
      <c r="Y401" s="120">
        <v>61216</v>
      </c>
      <c r="Z401" s="120">
        <v>64524</v>
      </c>
      <c r="AA401" s="120">
        <v>67832</v>
      </c>
      <c r="AB401" s="120">
        <v>71140</v>
      </c>
      <c r="AC401" s="120">
        <v>74448</v>
      </c>
      <c r="AD401" s="121">
        <v>77756</v>
      </c>
      <c r="AE401" s="119">
        <v>66150</v>
      </c>
      <c r="AF401" s="120">
        <v>87350</v>
      </c>
      <c r="AG401" s="120">
        <v>92642</v>
      </c>
      <c r="AH401" s="120">
        <v>97934</v>
      </c>
      <c r="AI401" s="120">
        <v>103226</v>
      </c>
      <c r="AJ401" s="120">
        <v>108518</v>
      </c>
      <c r="AK401" s="120">
        <v>113810</v>
      </c>
      <c r="AL401" s="120">
        <v>119102</v>
      </c>
      <c r="AM401" s="121">
        <v>124394</v>
      </c>
      <c r="AO401" s="119">
        <v>43100</v>
      </c>
      <c r="AP401" s="120">
        <v>56900</v>
      </c>
      <c r="AQ401" s="120">
        <v>60348</v>
      </c>
      <c r="AR401" s="120">
        <v>63796</v>
      </c>
      <c r="AS401" s="120">
        <v>67244</v>
      </c>
      <c r="AT401" s="120">
        <v>70692</v>
      </c>
      <c r="AU401" s="120">
        <v>74140</v>
      </c>
      <c r="AV401" s="120">
        <v>77588</v>
      </c>
      <c r="AW401" s="121">
        <v>81036</v>
      </c>
      <c r="AX401" s="119">
        <v>68950</v>
      </c>
      <c r="AY401" s="120">
        <v>91050</v>
      </c>
      <c r="AZ401" s="120">
        <v>96566</v>
      </c>
      <c r="BA401" s="120">
        <v>102082</v>
      </c>
      <c r="BB401" s="120">
        <v>107598</v>
      </c>
      <c r="BC401" s="120">
        <v>113114</v>
      </c>
      <c r="BD401" s="120">
        <v>118630</v>
      </c>
      <c r="BE401" s="120">
        <v>124146</v>
      </c>
      <c r="BF401" s="121">
        <v>129662</v>
      </c>
      <c r="BH401" s="119">
        <v>43100</v>
      </c>
      <c r="BI401" s="120">
        <v>56900</v>
      </c>
      <c r="BJ401" s="120">
        <v>60348</v>
      </c>
      <c r="BK401" s="120">
        <v>63796</v>
      </c>
      <c r="BL401" s="120">
        <v>67244</v>
      </c>
      <c r="BM401" s="120">
        <v>70692</v>
      </c>
      <c r="BN401" s="120">
        <v>74140</v>
      </c>
      <c r="BO401" s="120">
        <v>77588</v>
      </c>
      <c r="BP401" s="121">
        <v>81036</v>
      </c>
      <c r="BQ401" s="119">
        <v>68950</v>
      </c>
      <c r="BR401" s="120">
        <v>91050</v>
      </c>
      <c r="BS401" s="120">
        <v>96566</v>
      </c>
      <c r="BT401" s="120">
        <v>102082</v>
      </c>
      <c r="BU401" s="120">
        <v>107598</v>
      </c>
      <c r="BV401" s="120">
        <v>113114</v>
      </c>
      <c r="BW401" s="120">
        <v>118630</v>
      </c>
      <c r="BX401" s="120">
        <v>124146</v>
      </c>
      <c r="BY401" s="121">
        <v>129662</v>
      </c>
    </row>
    <row r="402" spans="1:77" x14ac:dyDescent="0.25">
      <c r="A402" s="85" t="s">
        <v>576</v>
      </c>
      <c r="C402">
        <v>39200</v>
      </c>
      <c r="D402">
        <v>51750</v>
      </c>
      <c r="E402">
        <v>54886</v>
      </c>
      <c r="F402">
        <v>58022</v>
      </c>
      <c r="G402">
        <v>61158</v>
      </c>
      <c r="H402">
        <v>64294</v>
      </c>
      <c r="I402">
        <v>67430</v>
      </c>
      <c r="J402">
        <v>70566</v>
      </c>
      <c r="K402">
        <v>73702</v>
      </c>
      <c r="L402">
        <v>62700</v>
      </c>
      <c r="M402">
        <v>82750</v>
      </c>
      <c r="N402">
        <v>87766</v>
      </c>
      <c r="O402">
        <v>92782</v>
      </c>
      <c r="P402">
        <v>97798</v>
      </c>
      <c r="Q402">
        <v>102814</v>
      </c>
      <c r="R402">
        <v>107830</v>
      </c>
      <c r="S402">
        <v>112846</v>
      </c>
      <c r="T402">
        <v>117862</v>
      </c>
      <c r="V402" s="119">
        <v>42350</v>
      </c>
      <c r="W402" s="120">
        <v>55950</v>
      </c>
      <c r="X402" s="120">
        <v>59338</v>
      </c>
      <c r="Y402" s="120">
        <v>62726</v>
      </c>
      <c r="Z402" s="120">
        <v>66114</v>
      </c>
      <c r="AA402" s="120">
        <v>69502</v>
      </c>
      <c r="AB402" s="120">
        <v>72890</v>
      </c>
      <c r="AC402" s="120">
        <v>76278</v>
      </c>
      <c r="AD402" s="121">
        <v>79666</v>
      </c>
      <c r="AE402" s="119">
        <v>67750</v>
      </c>
      <c r="AF402" s="120">
        <v>89450</v>
      </c>
      <c r="AG402" s="120">
        <v>94870</v>
      </c>
      <c r="AH402" s="120">
        <v>100290</v>
      </c>
      <c r="AI402" s="120">
        <v>105710</v>
      </c>
      <c r="AJ402" s="120">
        <v>111130</v>
      </c>
      <c r="AK402" s="120">
        <v>116550</v>
      </c>
      <c r="AL402" s="120">
        <v>121970</v>
      </c>
      <c r="AM402" s="121">
        <v>127390</v>
      </c>
      <c r="AO402" s="119">
        <v>45300</v>
      </c>
      <c r="AP402" s="120">
        <v>59800</v>
      </c>
      <c r="AQ402" s="120">
        <v>63424</v>
      </c>
      <c r="AR402" s="120">
        <v>67048</v>
      </c>
      <c r="AS402" s="120">
        <v>70672</v>
      </c>
      <c r="AT402" s="120">
        <v>74296</v>
      </c>
      <c r="AU402" s="120">
        <v>77920</v>
      </c>
      <c r="AV402" s="120">
        <v>81544</v>
      </c>
      <c r="AW402" s="121">
        <v>85168</v>
      </c>
      <c r="AX402" s="119">
        <v>72500</v>
      </c>
      <c r="AY402" s="120">
        <v>95700</v>
      </c>
      <c r="AZ402" s="120">
        <v>101500</v>
      </c>
      <c r="BA402" s="120">
        <v>107300</v>
      </c>
      <c r="BB402" s="120">
        <v>113100</v>
      </c>
      <c r="BC402" s="120">
        <v>118900</v>
      </c>
      <c r="BD402" s="120">
        <v>124700</v>
      </c>
      <c r="BE402" s="120">
        <v>130500</v>
      </c>
      <c r="BF402" s="121">
        <v>136300</v>
      </c>
      <c r="BH402" s="119">
        <v>45300</v>
      </c>
      <c r="BI402" s="120">
        <v>59800</v>
      </c>
      <c r="BJ402" s="120">
        <v>63424</v>
      </c>
      <c r="BK402" s="120">
        <v>67048</v>
      </c>
      <c r="BL402" s="120">
        <v>70672</v>
      </c>
      <c r="BM402" s="120">
        <v>74296</v>
      </c>
      <c r="BN402" s="120">
        <v>77920</v>
      </c>
      <c r="BO402" s="120">
        <v>81544</v>
      </c>
      <c r="BP402" s="121">
        <v>85168</v>
      </c>
      <c r="BQ402" s="119">
        <v>72500</v>
      </c>
      <c r="BR402" s="120">
        <v>95700</v>
      </c>
      <c r="BS402" s="120">
        <v>101500</v>
      </c>
      <c r="BT402" s="120">
        <v>107300</v>
      </c>
      <c r="BU402" s="120">
        <v>113100</v>
      </c>
      <c r="BV402" s="120">
        <v>118900</v>
      </c>
      <c r="BW402" s="120">
        <v>124700</v>
      </c>
      <c r="BX402" s="120">
        <v>130500</v>
      </c>
      <c r="BY402" s="121">
        <v>136300</v>
      </c>
    </row>
    <row r="403" spans="1:77" x14ac:dyDescent="0.25">
      <c r="A403" s="85" t="s">
        <v>577</v>
      </c>
      <c r="C403">
        <v>41050</v>
      </c>
      <c r="D403">
        <v>54200</v>
      </c>
      <c r="E403">
        <v>57484</v>
      </c>
      <c r="F403">
        <v>60768</v>
      </c>
      <c r="G403">
        <v>64052</v>
      </c>
      <c r="H403">
        <v>67336</v>
      </c>
      <c r="I403">
        <v>70620</v>
      </c>
      <c r="J403">
        <v>73904</v>
      </c>
      <c r="K403">
        <v>77188</v>
      </c>
      <c r="L403">
        <v>65700</v>
      </c>
      <c r="M403">
        <v>86700</v>
      </c>
      <c r="N403">
        <v>91956</v>
      </c>
      <c r="O403">
        <v>97212</v>
      </c>
      <c r="P403">
        <v>102468</v>
      </c>
      <c r="Q403">
        <v>107724</v>
      </c>
      <c r="R403">
        <v>112980</v>
      </c>
      <c r="S403">
        <v>118236</v>
      </c>
      <c r="T403">
        <v>123492</v>
      </c>
      <c r="V403" s="119">
        <v>45150</v>
      </c>
      <c r="W403" s="120">
        <v>59600</v>
      </c>
      <c r="X403" s="120">
        <v>63212</v>
      </c>
      <c r="Y403" s="120">
        <v>66824</v>
      </c>
      <c r="Z403" s="120">
        <v>70436</v>
      </c>
      <c r="AA403" s="120">
        <v>74048</v>
      </c>
      <c r="AB403" s="120">
        <v>77660</v>
      </c>
      <c r="AC403" s="120">
        <v>81272</v>
      </c>
      <c r="AD403" s="121">
        <v>84884</v>
      </c>
      <c r="AE403" s="119">
        <v>72250</v>
      </c>
      <c r="AF403" s="120">
        <v>95400</v>
      </c>
      <c r="AG403" s="120">
        <v>101180</v>
      </c>
      <c r="AH403" s="120">
        <v>106960</v>
      </c>
      <c r="AI403" s="120">
        <v>112740</v>
      </c>
      <c r="AJ403" s="120">
        <v>118520</v>
      </c>
      <c r="AK403" s="120">
        <v>124300</v>
      </c>
      <c r="AL403" s="120">
        <v>130080</v>
      </c>
      <c r="AM403" s="121">
        <v>135860</v>
      </c>
      <c r="AO403" s="119">
        <v>48950</v>
      </c>
      <c r="AP403" s="120">
        <v>64650</v>
      </c>
      <c r="AQ403" s="120">
        <v>68566</v>
      </c>
      <c r="AR403" s="120">
        <v>72482</v>
      </c>
      <c r="AS403" s="120">
        <v>76398</v>
      </c>
      <c r="AT403" s="120">
        <v>80314</v>
      </c>
      <c r="AU403" s="120">
        <v>84230</v>
      </c>
      <c r="AV403" s="120">
        <v>88146</v>
      </c>
      <c r="AW403" s="121">
        <v>92062</v>
      </c>
      <c r="AX403" s="119">
        <v>78300</v>
      </c>
      <c r="AY403" s="120">
        <v>103400</v>
      </c>
      <c r="AZ403" s="120">
        <v>109664</v>
      </c>
      <c r="BA403" s="120">
        <v>115928</v>
      </c>
      <c r="BB403" s="120">
        <v>122192</v>
      </c>
      <c r="BC403" s="120">
        <v>128456</v>
      </c>
      <c r="BD403" s="120">
        <v>134720</v>
      </c>
      <c r="BE403" s="120">
        <v>140984</v>
      </c>
      <c r="BF403" s="121">
        <v>147248</v>
      </c>
      <c r="BH403" s="119">
        <v>48950</v>
      </c>
      <c r="BI403" s="120">
        <v>64650</v>
      </c>
      <c r="BJ403" s="120">
        <v>68566</v>
      </c>
      <c r="BK403" s="120">
        <v>72482</v>
      </c>
      <c r="BL403" s="120">
        <v>76398</v>
      </c>
      <c r="BM403" s="120">
        <v>80314</v>
      </c>
      <c r="BN403" s="120">
        <v>84230</v>
      </c>
      <c r="BO403" s="120">
        <v>88146</v>
      </c>
      <c r="BP403" s="121">
        <v>92062</v>
      </c>
      <c r="BQ403" s="119">
        <v>78300</v>
      </c>
      <c r="BR403" s="120">
        <v>103400</v>
      </c>
      <c r="BS403" s="120">
        <v>109664</v>
      </c>
      <c r="BT403" s="120">
        <v>115928</v>
      </c>
      <c r="BU403" s="120">
        <v>122192</v>
      </c>
      <c r="BV403" s="120">
        <v>128456</v>
      </c>
      <c r="BW403" s="120">
        <v>134720</v>
      </c>
      <c r="BX403" s="120">
        <v>140984</v>
      </c>
      <c r="BY403" s="121">
        <v>147248</v>
      </c>
    </row>
    <row r="404" spans="1:77" x14ac:dyDescent="0.25">
      <c r="A404" s="85" t="s">
        <v>578</v>
      </c>
      <c r="C404">
        <v>51250</v>
      </c>
      <c r="D404">
        <v>67650</v>
      </c>
      <c r="E404">
        <v>71750</v>
      </c>
      <c r="F404">
        <v>75850</v>
      </c>
      <c r="G404">
        <v>79950</v>
      </c>
      <c r="H404">
        <v>84050</v>
      </c>
      <c r="I404">
        <v>88150</v>
      </c>
      <c r="J404">
        <v>92250</v>
      </c>
      <c r="K404">
        <v>96350</v>
      </c>
      <c r="L404">
        <v>82000</v>
      </c>
      <c r="M404">
        <v>108250</v>
      </c>
      <c r="N404">
        <v>114810</v>
      </c>
      <c r="O404">
        <v>121370</v>
      </c>
      <c r="P404">
        <v>127930</v>
      </c>
      <c r="Q404">
        <v>134490</v>
      </c>
      <c r="R404">
        <v>141050</v>
      </c>
      <c r="S404">
        <v>147610</v>
      </c>
      <c r="T404">
        <v>154170</v>
      </c>
      <c r="V404" s="119">
        <v>51550</v>
      </c>
      <c r="W404" s="120">
        <v>68050</v>
      </c>
      <c r="X404" s="120">
        <v>72174</v>
      </c>
      <c r="Y404" s="120">
        <v>76298</v>
      </c>
      <c r="Z404" s="120">
        <v>80422</v>
      </c>
      <c r="AA404" s="120">
        <v>84546</v>
      </c>
      <c r="AB404" s="120">
        <v>88670</v>
      </c>
      <c r="AC404" s="120">
        <v>92794</v>
      </c>
      <c r="AD404" s="121">
        <v>96918</v>
      </c>
      <c r="AE404" s="119">
        <v>82500</v>
      </c>
      <c r="AF404" s="120">
        <v>108900</v>
      </c>
      <c r="AG404" s="120">
        <v>115500</v>
      </c>
      <c r="AH404" s="120">
        <v>122100</v>
      </c>
      <c r="AI404" s="120">
        <v>128700</v>
      </c>
      <c r="AJ404" s="120">
        <v>135300</v>
      </c>
      <c r="AK404" s="120">
        <v>141900</v>
      </c>
      <c r="AL404" s="120">
        <v>148500</v>
      </c>
      <c r="AM404" s="121">
        <v>155100</v>
      </c>
      <c r="AO404" s="119">
        <v>55700</v>
      </c>
      <c r="AP404" s="120">
        <v>73550</v>
      </c>
      <c r="AQ404" s="120">
        <v>78006</v>
      </c>
      <c r="AR404" s="120">
        <v>82462</v>
      </c>
      <c r="AS404" s="120">
        <v>86918</v>
      </c>
      <c r="AT404" s="120">
        <v>91374</v>
      </c>
      <c r="AU404" s="120">
        <v>95830</v>
      </c>
      <c r="AV404" s="120">
        <v>100286</v>
      </c>
      <c r="AW404" s="121">
        <v>104742</v>
      </c>
      <c r="AX404" s="119">
        <v>89100</v>
      </c>
      <c r="AY404" s="120">
        <v>117650</v>
      </c>
      <c r="AZ404" s="120">
        <v>124778</v>
      </c>
      <c r="BA404" s="120">
        <v>131906</v>
      </c>
      <c r="BB404" s="120">
        <v>139034</v>
      </c>
      <c r="BC404" s="120">
        <v>146162</v>
      </c>
      <c r="BD404" s="120">
        <v>153290</v>
      </c>
      <c r="BE404" s="120">
        <v>160418</v>
      </c>
      <c r="BF404" s="121">
        <v>167546</v>
      </c>
      <c r="BH404" s="119">
        <v>56700</v>
      </c>
      <c r="BI404" s="120">
        <v>74850</v>
      </c>
      <c r="BJ404" s="120">
        <v>79386</v>
      </c>
      <c r="BK404" s="120">
        <v>83922</v>
      </c>
      <c r="BL404" s="120">
        <v>88458</v>
      </c>
      <c r="BM404" s="120">
        <v>92994</v>
      </c>
      <c r="BN404" s="120">
        <v>97530</v>
      </c>
      <c r="BO404" s="120">
        <v>102066</v>
      </c>
      <c r="BP404" s="121">
        <v>106602</v>
      </c>
      <c r="BQ404" s="119">
        <v>90700</v>
      </c>
      <c r="BR404" s="120">
        <v>119750</v>
      </c>
      <c r="BS404" s="120">
        <v>127006</v>
      </c>
      <c r="BT404" s="120">
        <v>134262</v>
      </c>
      <c r="BU404" s="120">
        <v>141518</v>
      </c>
      <c r="BV404" s="120">
        <v>148774</v>
      </c>
      <c r="BW404" s="120">
        <v>156030</v>
      </c>
      <c r="BX404" s="120">
        <v>163286</v>
      </c>
      <c r="BY404" s="121">
        <v>170542</v>
      </c>
    </row>
    <row r="405" spans="1:77" x14ac:dyDescent="0.25">
      <c r="A405" s="85" t="s">
        <v>579</v>
      </c>
      <c r="C405">
        <v>38550</v>
      </c>
      <c r="D405">
        <v>50900</v>
      </c>
      <c r="E405">
        <v>53984</v>
      </c>
      <c r="F405">
        <v>57068</v>
      </c>
      <c r="G405">
        <v>60152</v>
      </c>
      <c r="H405">
        <v>63236</v>
      </c>
      <c r="I405">
        <v>66320</v>
      </c>
      <c r="J405">
        <v>69404</v>
      </c>
      <c r="K405">
        <v>72488</v>
      </c>
      <c r="L405">
        <v>61700</v>
      </c>
      <c r="M405">
        <v>81450</v>
      </c>
      <c r="N405">
        <v>86386</v>
      </c>
      <c r="O405">
        <v>91322</v>
      </c>
      <c r="P405">
        <v>96258</v>
      </c>
      <c r="Q405">
        <v>101194</v>
      </c>
      <c r="R405">
        <v>106130</v>
      </c>
      <c r="S405">
        <v>111066</v>
      </c>
      <c r="T405">
        <v>116002</v>
      </c>
      <c r="V405" s="119">
        <v>41550</v>
      </c>
      <c r="W405" s="120">
        <v>54850</v>
      </c>
      <c r="X405" s="120">
        <v>58174</v>
      </c>
      <c r="Y405" s="120">
        <v>61498</v>
      </c>
      <c r="Z405" s="120">
        <v>64822</v>
      </c>
      <c r="AA405" s="120">
        <v>68146</v>
      </c>
      <c r="AB405" s="120">
        <v>71470</v>
      </c>
      <c r="AC405" s="120">
        <v>74794</v>
      </c>
      <c r="AD405" s="121">
        <v>78118</v>
      </c>
      <c r="AE405" s="119">
        <v>66500</v>
      </c>
      <c r="AF405" s="120">
        <v>87800</v>
      </c>
      <c r="AG405" s="120">
        <v>93120</v>
      </c>
      <c r="AH405" s="120">
        <v>98440</v>
      </c>
      <c r="AI405" s="120">
        <v>103760</v>
      </c>
      <c r="AJ405" s="120">
        <v>109080</v>
      </c>
      <c r="AK405" s="120">
        <v>114400</v>
      </c>
      <c r="AL405" s="120">
        <v>119720</v>
      </c>
      <c r="AM405" s="121">
        <v>125040</v>
      </c>
      <c r="AO405" s="119">
        <v>42050</v>
      </c>
      <c r="AP405" s="120">
        <v>55550</v>
      </c>
      <c r="AQ405" s="120">
        <v>58914</v>
      </c>
      <c r="AR405" s="120">
        <v>62278</v>
      </c>
      <c r="AS405" s="120">
        <v>65642</v>
      </c>
      <c r="AT405" s="120">
        <v>69006</v>
      </c>
      <c r="AU405" s="120">
        <v>72370</v>
      </c>
      <c r="AV405" s="120">
        <v>75734</v>
      </c>
      <c r="AW405" s="121">
        <v>79098</v>
      </c>
      <c r="AX405" s="119">
        <v>67300</v>
      </c>
      <c r="AY405" s="120">
        <v>88850</v>
      </c>
      <c r="AZ405" s="120">
        <v>94234</v>
      </c>
      <c r="BA405" s="120">
        <v>99618</v>
      </c>
      <c r="BB405" s="120">
        <v>105002</v>
      </c>
      <c r="BC405" s="120">
        <v>110386</v>
      </c>
      <c r="BD405" s="120">
        <v>115770</v>
      </c>
      <c r="BE405" s="120">
        <v>121154</v>
      </c>
      <c r="BF405" s="121">
        <v>126538</v>
      </c>
      <c r="BH405" s="119">
        <v>45650</v>
      </c>
      <c r="BI405" s="120">
        <v>60300</v>
      </c>
      <c r="BJ405" s="120">
        <v>63952</v>
      </c>
      <c r="BK405" s="120">
        <v>67604</v>
      </c>
      <c r="BL405" s="120">
        <v>71256</v>
      </c>
      <c r="BM405" s="120">
        <v>74908</v>
      </c>
      <c r="BN405" s="120">
        <v>78560</v>
      </c>
      <c r="BO405" s="120">
        <v>82212</v>
      </c>
      <c r="BP405" s="121">
        <v>85864</v>
      </c>
      <c r="BQ405" s="119">
        <v>73050</v>
      </c>
      <c r="BR405" s="120">
        <v>96450</v>
      </c>
      <c r="BS405" s="120">
        <v>102294</v>
      </c>
      <c r="BT405" s="120">
        <v>108138</v>
      </c>
      <c r="BU405" s="120">
        <v>113982</v>
      </c>
      <c r="BV405" s="120">
        <v>119826</v>
      </c>
      <c r="BW405" s="120">
        <v>125670</v>
      </c>
      <c r="BX405" s="120">
        <v>131514</v>
      </c>
      <c r="BY405" s="121">
        <v>137358</v>
      </c>
    </row>
    <row r="406" spans="1:77" x14ac:dyDescent="0.25">
      <c r="A406" s="85" t="s">
        <v>580</v>
      </c>
      <c r="C406">
        <v>38550</v>
      </c>
      <c r="D406">
        <v>50900</v>
      </c>
      <c r="E406">
        <v>53984</v>
      </c>
      <c r="F406">
        <v>57068</v>
      </c>
      <c r="G406">
        <v>60152</v>
      </c>
      <c r="H406">
        <v>63236</v>
      </c>
      <c r="I406">
        <v>66320</v>
      </c>
      <c r="J406">
        <v>69404</v>
      </c>
      <c r="K406">
        <v>72488</v>
      </c>
      <c r="L406">
        <v>61700</v>
      </c>
      <c r="M406">
        <v>81450</v>
      </c>
      <c r="N406">
        <v>86386</v>
      </c>
      <c r="O406">
        <v>91322</v>
      </c>
      <c r="P406">
        <v>96258</v>
      </c>
      <c r="Q406">
        <v>101194</v>
      </c>
      <c r="R406">
        <v>106130</v>
      </c>
      <c r="S406">
        <v>111066</v>
      </c>
      <c r="T406">
        <v>116002</v>
      </c>
      <c r="V406" s="119">
        <v>41350</v>
      </c>
      <c r="W406" s="120">
        <v>54600</v>
      </c>
      <c r="X406" s="120">
        <v>57908</v>
      </c>
      <c r="Y406" s="120">
        <v>61216</v>
      </c>
      <c r="Z406" s="120">
        <v>64524</v>
      </c>
      <c r="AA406" s="120">
        <v>67832</v>
      </c>
      <c r="AB406" s="120">
        <v>71140</v>
      </c>
      <c r="AC406" s="120">
        <v>74448</v>
      </c>
      <c r="AD406" s="121">
        <v>77756</v>
      </c>
      <c r="AE406" s="119">
        <v>66150</v>
      </c>
      <c r="AF406" s="120">
        <v>87350</v>
      </c>
      <c r="AG406" s="120">
        <v>92642</v>
      </c>
      <c r="AH406" s="120">
        <v>97934</v>
      </c>
      <c r="AI406" s="120">
        <v>103226</v>
      </c>
      <c r="AJ406" s="120">
        <v>108518</v>
      </c>
      <c r="AK406" s="120">
        <v>113810</v>
      </c>
      <c r="AL406" s="120">
        <v>119102</v>
      </c>
      <c r="AM406" s="121">
        <v>124394</v>
      </c>
      <c r="AO406" s="119">
        <v>42050</v>
      </c>
      <c r="AP406" s="120">
        <v>55550</v>
      </c>
      <c r="AQ406" s="120">
        <v>58914</v>
      </c>
      <c r="AR406" s="120">
        <v>62278</v>
      </c>
      <c r="AS406" s="120">
        <v>65642</v>
      </c>
      <c r="AT406" s="120">
        <v>69006</v>
      </c>
      <c r="AU406" s="120">
        <v>72370</v>
      </c>
      <c r="AV406" s="120">
        <v>75734</v>
      </c>
      <c r="AW406" s="121">
        <v>79098</v>
      </c>
      <c r="AX406" s="119">
        <v>67300</v>
      </c>
      <c r="AY406" s="120">
        <v>88850</v>
      </c>
      <c r="AZ406" s="120">
        <v>94234</v>
      </c>
      <c r="BA406" s="120">
        <v>99618</v>
      </c>
      <c r="BB406" s="120">
        <v>105002</v>
      </c>
      <c r="BC406" s="120">
        <v>110386</v>
      </c>
      <c r="BD406" s="120">
        <v>115770</v>
      </c>
      <c r="BE406" s="120">
        <v>121154</v>
      </c>
      <c r="BF406" s="121">
        <v>126538</v>
      </c>
      <c r="BH406" s="119">
        <v>42850</v>
      </c>
      <c r="BI406" s="120">
        <v>56600</v>
      </c>
      <c r="BJ406" s="120">
        <v>60028</v>
      </c>
      <c r="BK406" s="120">
        <v>63456</v>
      </c>
      <c r="BL406" s="120">
        <v>66884</v>
      </c>
      <c r="BM406" s="120">
        <v>70312</v>
      </c>
      <c r="BN406" s="120">
        <v>73740</v>
      </c>
      <c r="BO406" s="120">
        <v>77168</v>
      </c>
      <c r="BP406" s="121">
        <v>80596</v>
      </c>
      <c r="BQ406" s="119">
        <v>68550</v>
      </c>
      <c r="BR406" s="120">
        <v>90500</v>
      </c>
      <c r="BS406" s="120">
        <v>95984</v>
      </c>
      <c r="BT406" s="120">
        <v>101468</v>
      </c>
      <c r="BU406" s="120">
        <v>106952</v>
      </c>
      <c r="BV406" s="120">
        <v>112436</v>
      </c>
      <c r="BW406" s="120">
        <v>117920</v>
      </c>
      <c r="BX406" s="120">
        <v>123404</v>
      </c>
      <c r="BY406" s="121">
        <v>128888</v>
      </c>
    </row>
    <row r="407" spans="1:77" x14ac:dyDescent="0.25">
      <c r="A407" s="85" t="s">
        <v>581</v>
      </c>
      <c r="C407">
        <v>39950</v>
      </c>
      <c r="D407">
        <v>52750</v>
      </c>
      <c r="E407">
        <v>55946</v>
      </c>
      <c r="F407">
        <v>59142</v>
      </c>
      <c r="G407">
        <v>62338</v>
      </c>
      <c r="H407">
        <v>65534</v>
      </c>
      <c r="I407">
        <v>68730</v>
      </c>
      <c r="J407">
        <v>71926</v>
      </c>
      <c r="K407">
        <v>75122</v>
      </c>
      <c r="L407">
        <v>63900</v>
      </c>
      <c r="M407">
        <v>84350</v>
      </c>
      <c r="N407">
        <v>89462</v>
      </c>
      <c r="O407">
        <v>94574</v>
      </c>
      <c r="P407">
        <v>99686</v>
      </c>
      <c r="Q407">
        <v>104798</v>
      </c>
      <c r="R407">
        <v>109910</v>
      </c>
      <c r="S407">
        <v>115022</v>
      </c>
      <c r="T407">
        <v>120134</v>
      </c>
      <c r="V407" s="119">
        <v>41350</v>
      </c>
      <c r="W407" s="120">
        <v>54600</v>
      </c>
      <c r="X407" s="120">
        <v>57908</v>
      </c>
      <c r="Y407" s="120">
        <v>61216</v>
      </c>
      <c r="Z407" s="120">
        <v>64524</v>
      </c>
      <c r="AA407" s="120">
        <v>67832</v>
      </c>
      <c r="AB407" s="120">
        <v>71140</v>
      </c>
      <c r="AC407" s="120">
        <v>74448</v>
      </c>
      <c r="AD407" s="121">
        <v>77756</v>
      </c>
      <c r="AE407" s="119">
        <v>66150</v>
      </c>
      <c r="AF407" s="120">
        <v>87350</v>
      </c>
      <c r="AG407" s="120">
        <v>92642</v>
      </c>
      <c r="AH407" s="120">
        <v>97934</v>
      </c>
      <c r="AI407" s="120">
        <v>103226</v>
      </c>
      <c r="AJ407" s="120">
        <v>108518</v>
      </c>
      <c r="AK407" s="120">
        <v>113810</v>
      </c>
      <c r="AL407" s="120">
        <v>119102</v>
      </c>
      <c r="AM407" s="121">
        <v>124394</v>
      </c>
      <c r="AO407" s="119">
        <v>42050</v>
      </c>
      <c r="AP407" s="120">
        <v>55550</v>
      </c>
      <c r="AQ407" s="120">
        <v>58914</v>
      </c>
      <c r="AR407" s="120">
        <v>62278</v>
      </c>
      <c r="AS407" s="120">
        <v>65642</v>
      </c>
      <c r="AT407" s="120">
        <v>69006</v>
      </c>
      <c r="AU407" s="120">
        <v>72370</v>
      </c>
      <c r="AV407" s="120">
        <v>75734</v>
      </c>
      <c r="AW407" s="121">
        <v>79098</v>
      </c>
      <c r="AX407" s="119">
        <v>67300</v>
      </c>
      <c r="AY407" s="120">
        <v>88850</v>
      </c>
      <c r="AZ407" s="120">
        <v>94234</v>
      </c>
      <c r="BA407" s="120">
        <v>99618</v>
      </c>
      <c r="BB407" s="120">
        <v>105002</v>
      </c>
      <c r="BC407" s="120">
        <v>110386</v>
      </c>
      <c r="BD407" s="120">
        <v>115770</v>
      </c>
      <c r="BE407" s="120">
        <v>121154</v>
      </c>
      <c r="BF407" s="121">
        <v>126538</v>
      </c>
      <c r="BH407" s="119">
        <v>42850</v>
      </c>
      <c r="BI407" s="120">
        <v>56600</v>
      </c>
      <c r="BJ407" s="120">
        <v>60028</v>
      </c>
      <c r="BK407" s="120">
        <v>63456</v>
      </c>
      <c r="BL407" s="120">
        <v>66884</v>
      </c>
      <c r="BM407" s="120">
        <v>70312</v>
      </c>
      <c r="BN407" s="120">
        <v>73740</v>
      </c>
      <c r="BO407" s="120">
        <v>77168</v>
      </c>
      <c r="BP407" s="121">
        <v>80596</v>
      </c>
      <c r="BQ407" s="119">
        <v>68550</v>
      </c>
      <c r="BR407" s="120">
        <v>90500</v>
      </c>
      <c r="BS407" s="120">
        <v>95984</v>
      </c>
      <c r="BT407" s="120">
        <v>101468</v>
      </c>
      <c r="BU407" s="120">
        <v>106952</v>
      </c>
      <c r="BV407" s="120">
        <v>112436</v>
      </c>
      <c r="BW407" s="120">
        <v>117920</v>
      </c>
      <c r="BX407" s="120">
        <v>123404</v>
      </c>
      <c r="BY407" s="121">
        <v>128888</v>
      </c>
    </row>
    <row r="408" spans="1:77" x14ac:dyDescent="0.25">
      <c r="A408" s="85" t="s">
        <v>582</v>
      </c>
      <c r="C408">
        <v>38550</v>
      </c>
      <c r="D408">
        <v>50900</v>
      </c>
      <c r="E408">
        <v>53984</v>
      </c>
      <c r="F408">
        <v>57068</v>
      </c>
      <c r="G408">
        <v>60152</v>
      </c>
      <c r="H408">
        <v>63236</v>
      </c>
      <c r="I408">
        <v>66320</v>
      </c>
      <c r="J408">
        <v>69404</v>
      </c>
      <c r="K408">
        <v>72488</v>
      </c>
      <c r="L408">
        <v>61700</v>
      </c>
      <c r="M408">
        <v>81450</v>
      </c>
      <c r="N408">
        <v>86386</v>
      </c>
      <c r="O408">
        <v>91322</v>
      </c>
      <c r="P408">
        <v>96258</v>
      </c>
      <c r="Q408">
        <v>101194</v>
      </c>
      <c r="R408">
        <v>106130</v>
      </c>
      <c r="S408">
        <v>111066</v>
      </c>
      <c r="T408">
        <v>116002</v>
      </c>
      <c r="V408" s="119">
        <v>42400</v>
      </c>
      <c r="W408" s="120">
        <v>55950</v>
      </c>
      <c r="X408" s="120">
        <v>59342</v>
      </c>
      <c r="Y408" s="120">
        <v>62734</v>
      </c>
      <c r="Z408" s="120">
        <v>66126</v>
      </c>
      <c r="AA408" s="120">
        <v>69518</v>
      </c>
      <c r="AB408" s="120">
        <v>72910</v>
      </c>
      <c r="AC408" s="120">
        <v>76302</v>
      </c>
      <c r="AD408" s="121">
        <v>79694</v>
      </c>
      <c r="AE408" s="119">
        <v>67850</v>
      </c>
      <c r="AF408" s="120">
        <v>89550</v>
      </c>
      <c r="AG408" s="120">
        <v>94978</v>
      </c>
      <c r="AH408" s="120">
        <v>100406</v>
      </c>
      <c r="AI408" s="120">
        <v>105834</v>
      </c>
      <c r="AJ408" s="120">
        <v>111262</v>
      </c>
      <c r="AK408" s="120">
        <v>116690</v>
      </c>
      <c r="AL408" s="120">
        <v>122118</v>
      </c>
      <c r="AM408" s="121">
        <v>127546</v>
      </c>
      <c r="AO408" s="119">
        <v>44950</v>
      </c>
      <c r="AP408" s="120">
        <v>59350</v>
      </c>
      <c r="AQ408" s="120">
        <v>62946</v>
      </c>
      <c r="AR408" s="120">
        <v>66542</v>
      </c>
      <c r="AS408" s="120">
        <v>70138</v>
      </c>
      <c r="AT408" s="120">
        <v>73734</v>
      </c>
      <c r="AU408" s="120">
        <v>77330</v>
      </c>
      <c r="AV408" s="120">
        <v>80926</v>
      </c>
      <c r="AW408" s="121">
        <v>84522</v>
      </c>
      <c r="AX408" s="119">
        <v>71900</v>
      </c>
      <c r="AY408" s="120">
        <v>94950</v>
      </c>
      <c r="AZ408" s="120">
        <v>100702</v>
      </c>
      <c r="BA408" s="120">
        <v>106454</v>
      </c>
      <c r="BB408" s="120">
        <v>112206</v>
      </c>
      <c r="BC408" s="120">
        <v>117958</v>
      </c>
      <c r="BD408" s="120">
        <v>123710</v>
      </c>
      <c r="BE408" s="120">
        <v>129462</v>
      </c>
      <c r="BF408" s="121">
        <v>135214</v>
      </c>
      <c r="BH408" s="119">
        <v>45050</v>
      </c>
      <c r="BI408" s="120">
        <v>59500</v>
      </c>
      <c r="BJ408" s="120">
        <v>63104</v>
      </c>
      <c r="BK408" s="120">
        <v>66708</v>
      </c>
      <c r="BL408" s="120">
        <v>70312</v>
      </c>
      <c r="BM408" s="120">
        <v>73916</v>
      </c>
      <c r="BN408" s="120">
        <v>77520</v>
      </c>
      <c r="BO408" s="120">
        <v>81124</v>
      </c>
      <c r="BP408" s="121">
        <v>84728</v>
      </c>
      <c r="BQ408" s="119">
        <v>72100</v>
      </c>
      <c r="BR408" s="120">
        <v>95200</v>
      </c>
      <c r="BS408" s="120">
        <v>100968</v>
      </c>
      <c r="BT408" s="120">
        <v>106736</v>
      </c>
      <c r="BU408" s="120">
        <v>112504</v>
      </c>
      <c r="BV408" s="120">
        <v>118272</v>
      </c>
      <c r="BW408" s="120">
        <v>124040</v>
      </c>
      <c r="BX408" s="120">
        <v>129808</v>
      </c>
      <c r="BY408" s="121">
        <v>135576</v>
      </c>
    </row>
    <row r="409" spans="1:77" x14ac:dyDescent="0.25">
      <c r="A409" s="85" t="s">
        <v>583</v>
      </c>
      <c r="C409">
        <v>46250</v>
      </c>
      <c r="D409">
        <v>61050</v>
      </c>
      <c r="E409">
        <v>64750</v>
      </c>
      <c r="F409">
        <v>68450</v>
      </c>
      <c r="G409">
        <v>72150</v>
      </c>
      <c r="H409">
        <v>75850</v>
      </c>
      <c r="I409">
        <v>79550</v>
      </c>
      <c r="J409">
        <v>83250</v>
      </c>
      <c r="K409">
        <v>86950</v>
      </c>
      <c r="L409">
        <v>74000</v>
      </c>
      <c r="M409">
        <v>97700</v>
      </c>
      <c r="N409">
        <v>103620</v>
      </c>
      <c r="O409">
        <v>109540</v>
      </c>
      <c r="P409">
        <v>115460</v>
      </c>
      <c r="Q409">
        <v>121380</v>
      </c>
      <c r="R409">
        <v>127300</v>
      </c>
      <c r="S409">
        <v>133220</v>
      </c>
      <c r="T409">
        <v>139140</v>
      </c>
      <c r="V409" s="119">
        <v>50850</v>
      </c>
      <c r="W409" s="120">
        <v>67150</v>
      </c>
      <c r="X409" s="120">
        <v>71218</v>
      </c>
      <c r="Y409" s="120">
        <v>75286</v>
      </c>
      <c r="Z409" s="120">
        <v>79354</v>
      </c>
      <c r="AA409" s="120">
        <v>83422</v>
      </c>
      <c r="AB409" s="120">
        <v>87490</v>
      </c>
      <c r="AC409" s="120">
        <v>91558</v>
      </c>
      <c r="AD409" s="121">
        <v>95626</v>
      </c>
      <c r="AE409" s="119">
        <v>81350</v>
      </c>
      <c r="AF409" s="120">
        <v>107400</v>
      </c>
      <c r="AG409" s="120">
        <v>113908</v>
      </c>
      <c r="AH409" s="120">
        <v>120416</v>
      </c>
      <c r="AI409" s="120">
        <v>126924</v>
      </c>
      <c r="AJ409" s="120">
        <v>133432</v>
      </c>
      <c r="AK409" s="120">
        <v>139940</v>
      </c>
      <c r="AL409" s="120">
        <v>146448</v>
      </c>
      <c r="AM409" s="121">
        <v>152956</v>
      </c>
      <c r="AO409" s="119">
        <v>53300</v>
      </c>
      <c r="AP409" s="120">
        <v>70400</v>
      </c>
      <c r="AQ409" s="120">
        <v>74664</v>
      </c>
      <c r="AR409" s="120">
        <v>78928</v>
      </c>
      <c r="AS409" s="120">
        <v>83192</v>
      </c>
      <c r="AT409" s="120">
        <v>87456</v>
      </c>
      <c r="AU409" s="120">
        <v>91720</v>
      </c>
      <c r="AV409" s="120">
        <v>95984</v>
      </c>
      <c r="AW409" s="121">
        <v>100248</v>
      </c>
      <c r="AX409" s="119">
        <v>85300</v>
      </c>
      <c r="AY409" s="120">
        <v>112600</v>
      </c>
      <c r="AZ409" s="120">
        <v>119424</v>
      </c>
      <c r="BA409" s="120">
        <v>126248</v>
      </c>
      <c r="BB409" s="120">
        <v>133072</v>
      </c>
      <c r="BC409" s="120">
        <v>139896</v>
      </c>
      <c r="BD409" s="120">
        <v>146720</v>
      </c>
      <c r="BE409" s="120">
        <v>153544</v>
      </c>
      <c r="BF409" s="121">
        <v>160368</v>
      </c>
      <c r="BH409" s="119">
        <v>53300</v>
      </c>
      <c r="BI409" s="120">
        <v>70400</v>
      </c>
      <c r="BJ409" s="120">
        <v>74664</v>
      </c>
      <c r="BK409" s="120">
        <v>78928</v>
      </c>
      <c r="BL409" s="120">
        <v>83192</v>
      </c>
      <c r="BM409" s="120">
        <v>87456</v>
      </c>
      <c r="BN409" s="120">
        <v>91720</v>
      </c>
      <c r="BO409" s="120">
        <v>95984</v>
      </c>
      <c r="BP409" s="121">
        <v>100248</v>
      </c>
      <c r="BQ409" s="119">
        <v>85300</v>
      </c>
      <c r="BR409" s="120">
        <v>112600</v>
      </c>
      <c r="BS409" s="120">
        <v>119424</v>
      </c>
      <c r="BT409" s="120">
        <v>126248</v>
      </c>
      <c r="BU409" s="120">
        <v>133072</v>
      </c>
      <c r="BV409" s="120">
        <v>139896</v>
      </c>
      <c r="BW409" s="120">
        <v>146720</v>
      </c>
      <c r="BX409" s="120">
        <v>153544</v>
      </c>
      <c r="BY409" s="121">
        <v>160368</v>
      </c>
    </row>
    <row r="410" spans="1:77" x14ac:dyDescent="0.25">
      <c r="A410" s="85" t="s">
        <v>584</v>
      </c>
      <c r="C410">
        <v>38550</v>
      </c>
      <c r="D410">
        <v>50900</v>
      </c>
      <c r="E410">
        <v>53984</v>
      </c>
      <c r="F410">
        <v>57068</v>
      </c>
      <c r="G410">
        <v>60152</v>
      </c>
      <c r="H410">
        <v>63236</v>
      </c>
      <c r="I410">
        <v>66320</v>
      </c>
      <c r="J410">
        <v>69404</v>
      </c>
      <c r="K410">
        <v>72488</v>
      </c>
      <c r="L410">
        <v>61700</v>
      </c>
      <c r="M410">
        <v>81450</v>
      </c>
      <c r="N410">
        <v>86386</v>
      </c>
      <c r="O410">
        <v>91322</v>
      </c>
      <c r="P410">
        <v>96258</v>
      </c>
      <c r="Q410">
        <v>101194</v>
      </c>
      <c r="R410">
        <v>106130</v>
      </c>
      <c r="S410">
        <v>111066</v>
      </c>
      <c r="T410">
        <v>116002</v>
      </c>
      <c r="V410" s="119">
        <v>41350</v>
      </c>
      <c r="W410" s="120">
        <v>54600</v>
      </c>
      <c r="X410" s="120">
        <v>57908</v>
      </c>
      <c r="Y410" s="120">
        <v>61216</v>
      </c>
      <c r="Z410" s="120">
        <v>64524</v>
      </c>
      <c r="AA410" s="120">
        <v>67832</v>
      </c>
      <c r="AB410" s="120">
        <v>71140</v>
      </c>
      <c r="AC410" s="120">
        <v>74448</v>
      </c>
      <c r="AD410" s="121">
        <v>77756</v>
      </c>
      <c r="AE410" s="119">
        <v>66150</v>
      </c>
      <c r="AF410" s="120">
        <v>87350</v>
      </c>
      <c r="AG410" s="120">
        <v>92642</v>
      </c>
      <c r="AH410" s="120">
        <v>97934</v>
      </c>
      <c r="AI410" s="120">
        <v>103226</v>
      </c>
      <c r="AJ410" s="120">
        <v>108518</v>
      </c>
      <c r="AK410" s="120">
        <v>113810</v>
      </c>
      <c r="AL410" s="120">
        <v>119102</v>
      </c>
      <c r="AM410" s="121">
        <v>124394</v>
      </c>
      <c r="AO410" s="119">
        <v>42350</v>
      </c>
      <c r="AP410" s="120">
        <v>55950</v>
      </c>
      <c r="AQ410" s="120">
        <v>59338</v>
      </c>
      <c r="AR410" s="120">
        <v>62726</v>
      </c>
      <c r="AS410" s="120">
        <v>66114</v>
      </c>
      <c r="AT410" s="120">
        <v>69502</v>
      </c>
      <c r="AU410" s="120">
        <v>72890</v>
      </c>
      <c r="AV410" s="120">
        <v>76278</v>
      </c>
      <c r="AW410" s="121">
        <v>79666</v>
      </c>
      <c r="AX410" s="119">
        <v>67750</v>
      </c>
      <c r="AY410" s="120">
        <v>89450</v>
      </c>
      <c r="AZ410" s="120">
        <v>94870</v>
      </c>
      <c r="BA410" s="120">
        <v>100290</v>
      </c>
      <c r="BB410" s="120">
        <v>105710</v>
      </c>
      <c r="BC410" s="120">
        <v>111130</v>
      </c>
      <c r="BD410" s="120">
        <v>116550</v>
      </c>
      <c r="BE410" s="120">
        <v>121970</v>
      </c>
      <c r="BF410" s="121">
        <v>127390</v>
      </c>
      <c r="BH410" s="119">
        <v>44550</v>
      </c>
      <c r="BI410" s="120">
        <v>58850</v>
      </c>
      <c r="BJ410" s="120">
        <v>62414</v>
      </c>
      <c r="BK410" s="120">
        <v>65978</v>
      </c>
      <c r="BL410" s="120">
        <v>69542</v>
      </c>
      <c r="BM410" s="120">
        <v>73106</v>
      </c>
      <c r="BN410" s="120">
        <v>76670</v>
      </c>
      <c r="BO410" s="120">
        <v>80234</v>
      </c>
      <c r="BP410" s="121">
        <v>83798</v>
      </c>
      <c r="BQ410" s="119">
        <v>71300</v>
      </c>
      <c r="BR410" s="120">
        <v>94150</v>
      </c>
      <c r="BS410" s="120">
        <v>99854</v>
      </c>
      <c r="BT410" s="120">
        <v>105558</v>
      </c>
      <c r="BU410" s="120">
        <v>111262</v>
      </c>
      <c r="BV410" s="120">
        <v>116966</v>
      </c>
      <c r="BW410" s="120">
        <v>122670</v>
      </c>
      <c r="BX410" s="120">
        <v>128374</v>
      </c>
      <c r="BY410" s="121">
        <v>134078</v>
      </c>
    </row>
    <row r="411" spans="1:77" x14ac:dyDescent="0.25">
      <c r="A411" s="85" t="s">
        <v>585</v>
      </c>
      <c r="C411">
        <v>38550</v>
      </c>
      <c r="D411">
        <v>50900</v>
      </c>
      <c r="E411">
        <v>53984</v>
      </c>
      <c r="F411">
        <v>57068</v>
      </c>
      <c r="G411">
        <v>60152</v>
      </c>
      <c r="H411">
        <v>63236</v>
      </c>
      <c r="I411">
        <v>66320</v>
      </c>
      <c r="J411">
        <v>69404</v>
      </c>
      <c r="K411">
        <v>72488</v>
      </c>
      <c r="L411">
        <v>61700</v>
      </c>
      <c r="M411">
        <v>81450</v>
      </c>
      <c r="N411">
        <v>86386</v>
      </c>
      <c r="O411">
        <v>91322</v>
      </c>
      <c r="P411">
        <v>96258</v>
      </c>
      <c r="Q411">
        <v>101194</v>
      </c>
      <c r="R411">
        <v>106130</v>
      </c>
      <c r="S411">
        <v>111066</v>
      </c>
      <c r="T411">
        <v>116002</v>
      </c>
      <c r="V411" s="119">
        <v>42400</v>
      </c>
      <c r="W411" s="120">
        <v>55950</v>
      </c>
      <c r="X411" s="120">
        <v>59342</v>
      </c>
      <c r="Y411" s="120">
        <v>62734</v>
      </c>
      <c r="Z411" s="120">
        <v>66126</v>
      </c>
      <c r="AA411" s="120">
        <v>69518</v>
      </c>
      <c r="AB411" s="120">
        <v>72910</v>
      </c>
      <c r="AC411" s="120">
        <v>76302</v>
      </c>
      <c r="AD411" s="121">
        <v>79694</v>
      </c>
      <c r="AE411" s="119">
        <v>67850</v>
      </c>
      <c r="AF411" s="120">
        <v>89550</v>
      </c>
      <c r="AG411" s="120">
        <v>94978</v>
      </c>
      <c r="AH411" s="120">
        <v>100406</v>
      </c>
      <c r="AI411" s="120">
        <v>105834</v>
      </c>
      <c r="AJ411" s="120">
        <v>111262</v>
      </c>
      <c r="AK411" s="120">
        <v>116690</v>
      </c>
      <c r="AL411" s="120">
        <v>122118</v>
      </c>
      <c r="AM411" s="121">
        <v>127546</v>
      </c>
      <c r="AO411" s="119">
        <v>46300</v>
      </c>
      <c r="AP411" s="120">
        <v>61100</v>
      </c>
      <c r="AQ411" s="120">
        <v>64804</v>
      </c>
      <c r="AR411" s="120">
        <v>68508</v>
      </c>
      <c r="AS411" s="120">
        <v>72212</v>
      </c>
      <c r="AT411" s="120">
        <v>75916</v>
      </c>
      <c r="AU411" s="120">
        <v>79620</v>
      </c>
      <c r="AV411" s="120">
        <v>83324</v>
      </c>
      <c r="AW411" s="121">
        <v>87028</v>
      </c>
      <c r="AX411" s="119">
        <v>74100</v>
      </c>
      <c r="AY411" s="120">
        <v>97800</v>
      </c>
      <c r="AZ411" s="120">
        <v>103728</v>
      </c>
      <c r="BA411" s="120">
        <v>109656</v>
      </c>
      <c r="BB411" s="120">
        <v>115584</v>
      </c>
      <c r="BC411" s="120">
        <v>121512</v>
      </c>
      <c r="BD411" s="120">
        <v>127440</v>
      </c>
      <c r="BE411" s="120">
        <v>133368</v>
      </c>
      <c r="BF411" s="121">
        <v>139296</v>
      </c>
      <c r="BH411" s="119">
        <v>47950</v>
      </c>
      <c r="BI411" s="120">
        <v>63300</v>
      </c>
      <c r="BJ411" s="120">
        <v>67136</v>
      </c>
      <c r="BK411" s="120">
        <v>70972</v>
      </c>
      <c r="BL411" s="120">
        <v>74808</v>
      </c>
      <c r="BM411" s="120">
        <v>78644</v>
      </c>
      <c r="BN411" s="120">
        <v>82480</v>
      </c>
      <c r="BO411" s="120">
        <v>86316</v>
      </c>
      <c r="BP411" s="121">
        <v>90152</v>
      </c>
      <c r="BQ411" s="119">
        <v>76700</v>
      </c>
      <c r="BR411" s="120">
        <v>101250</v>
      </c>
      <c r="BS411" s="120">
        <v>107386</v>
      </c>
      <c r="BT411" s="120">
        <v>113522</v>
      </c>
      <c r="BU411" s="120">
        <v>119658</v>
      </c>
      <c r="BV411" s="120">
        <v>125794</v>
      </c>
      <c r="BW411" s="120">
        <v>131930</v>
      </c>
      <c r="BX411" s="120">
        <v>138066</v>
      </c>
      <c r="BY411" s="121">
        <v>144202</v>
      </c>
    </row>
    <row r="412" spans="1:77" x14ac:dyDescent="0.25">
      <c r="A412" s="85" t="s">
        <v>586</v>
      </c>
      <c r="C412">
        <v>38550</v>
      </c>
      <c r="D412">
        <v>50900</v>
      </c>
      <c r="E412">
        <v>53984</v>
      </c>
      <c r="F412">
        <v>57068</v>
      </c>
      <c r="G412">
        <v>60152</v>
      </c>
      <c r="H412">
        <v>63236</v>
      </c>
      <c r="I412">
        <v>66320</v>
      </c>
      <c r="J412">
        <v>69404</v>
      </c>
      <c r="K412">
        <v>72488</v>
      </c>
      <c r="L412">
        <v>61700</v>
      </c>
      <c r="M412">
        <v>81450</v>
      </c>
      <c r="N412">
        <v>86386</v>
      </c>
      <c r="O412">
        <v>91322</v>
      </c>
      <c r="P412">
        <v>96258</v>
      </c>
      <c r="Q412">
        <v>101194</v>
      </c>
      <c r="R412">
        <v>106130</v>
      </c>
      <c r="S412">
        <v>111066</v>
      </c>
      <c r="T412">
        <v>116002</v>
      </c>
      <c r="V412" s="119">
        <v>41350</v>
      </c>
      <c r="W412" s="120">
        <v>54600</v>
      </c>
      <c r="X412" s="120">
        <v>57908</v>
      </c>
      <c r="Y412" s="120">
        <v>61216</v>
      </c>
      <c r="Z412" s="120">
        <v>64524</v>
      </c>
      <c r="AA412" s="120">
        <v>67832</v>
      </c>
      <c r="AB412" s="120">
        <v>71140</v>
      </c>
      <c r="AC412" s="120">
        <v>74448</v>
      </c>
      <c r="AD412" s="121">
        <v>77756</v>
      </c>
      <c r="AE412" s="119">
        <v>66150</v>
      </c>
      <c r="AF412" s="120">
        <v>87350</v>
      </c>
      <c r="AG412" s="120">
        <v>92642</v>
      </c>
      <c r="AH412" s="120">
        <v>97934</v>
      </c>
      <c r="AI412" s="120">
        <v>103226</v>
      </c>
      <c r="AJ412" s="120">
        <v>108518</v>
      </c>
      <c r="AK412" s="120">
        <v>113810</v>
      </c>
      <c r="AL412" s="120">
        <v>119102</v>
      </c>
      <c r="AM412" s="121">
        <v>124394</v>
      </c>
      <c r="AO412" s="119">
        <v>42050</v>
      </c>
      <c r="AP412" s="120">
        <v>55550</v>
      </c>
      <c r="AQ412" s="120">
        <v>58914</v>
      </c>
      <c r="AR412" s="120">
        <v>62278</v>
      </c>
      <c r="AS412" s="120">
        <v>65642</v>
      </c>
      <c r="AT412" s="120">
        <v>69006</v>
      </c>
      <c r="AU412" s="120">
        <v>72370</v>
      </c>
      <c r="AV412" s="120">
        <v>75734</v>
      </c>
      <c r="AW412" s="121">
        <v>79098</v>
      </c>
      <c r="AX412" s="119">
        <v>67300</v>
      </c>
      <c r="AY412" s="120">
        <v>88850</v>
      </c>
      <c r="AZ412" s="120">
        <v>94234</v>
      </c>
      <c r="BA412" s="120">
        <v>99618</v>
      </c>
      <c r="BB412" s="120">
        <v>105002</v>
      </c>
      <c r="BC412" s="120">
        <v>110386</v>
      </c>
      <c r="BD412" s="120">
        <v>115770</v>
      </c>
      <c r="BE412" s="120">
        <v>121154</v>
      </c>
      <c r="BF412" s="121">
        <v>126538</v>
      </c>
      <c r="BH412" s="119">
        <v>42850</v>
      </c>
      <c r="BI412" s="120">
        <v>56600</v>
      </c>
      <c r="BJ412" s="120">
        <v>60028</v>
      </c>
      <c r="BK412" s="120">
        <v>63456</v>
      </c>
      <c r="BL412" s="120">
        <v>66884</v>
      </c>
      <c r="BM412" s="120">
        <v>70312</v>
      </c>
      <c r="BN412" s="120">
        <v>73740</v>
      </c>
      <c r="BO412" s="120">
        <v>77168</v>
      </c>
      <c r="BP412" s="121">
        <v>80596</v>
      </c>
      <c r="BQ412" s="119">
        <v>68550</v>
      </c>
      <c r="BR412" s="120">
        <v>90500</v>
      </c>
      <c r="BS412" s="120">
        <v>95984</v>
      </c>
      <c r="BT412" s="120">
        <v>101468</v>
      </c>
      <c r="BU412" s="120">
        <v>106952</v>
      </c>
      <c r="BV412" s="120">
        <v>112436</v>
      </c>
      <c r="BW412" s="120">
        <v>117920</v>
      </c>
      <c r="BX412" s="120">
        <v>123404</v>
      </c>
      <c r="BY412" s="121">
        <v>128888</v>
      </c>
    </row>
    <row r="413" spans="1:77" x14ac:dyDescent="0.25">
      <c r="A413" s="85" t="s">
        <v>587</v>
      </c>
      <c r="C413">
        <v>43550</v>
      </c>
      <c r="D413">
        <v>57500</v>
      </c>
      <c r="E413">
        <v>60984</v>
      </c>
      <c r="F413">
        <v>64468</v>
      </c>
      <c r="G413">
        <v>67952</v>
      </c>
      <c r="H413">
        <v>71436</v>
      </c>
      <c r="I413">
        <v>74920</v>
      </c>
      <c r="J413">
        <v>78404</v>
      </c>
      <c r="K413">
        <v>81888</v>
      </c>
      <c r="L413">
        <v>69700</v>
      </c>
      <c r="M413">
        <v>92000</v>
      </c>
      <c r="N413">
        <v>97576</v>
      </c>
      <c r="O413">
        <v>103152</v>
      </c>
      <c r="P413">
        <v>108728</v>
      </c>
      <c r="Q413">
        <v>114304</v>
      </c>
      <c r="R413">
        <v>119880</v>
      </c>
      <c r="S413">
        <v>125456</v>
      </c>
      <c r="T413">
        <v>131032</v>
      </c>
      <c r="V413" s="119">
        <v>43650</v>
      </c>
      <c r="W413" s="120">
        <v>57650</v>
      </c>
      <c r="X413" s="120">
        <v>61142</v>
      </c>
      <c r="Y413" s="120">
        <v>64634</v>
      </c>
      <c r="Z413" s="120">
        <v>68126</v>
      </c>
      <c r="AA413" s="120">
        <v>71618</v>
      </c>
      <c r="AB413" s="120">
        <v>75110</v>
      </c>
      <c r="AC413" s="120">
        <v>78602</v>
      </c>
      <c r="AD413" s="121">
        <v>82094</v>
      </c>
      <c r="AE413" s="119">
        <v>69850</v>
      </c>
      <c r="AF413" s="120">
        <v>92250</v>
      </c>
      <c r="AG413" s="120">
        <v>97838</v>
      </c>
      <c r="AH413" s="120">
        <v>103426</v>
      </c>
      <c r="AI413" s="120">
        <v>109014</v>
      </c>
      <c r="AJ413" s="120">
        <v>114602</v>
      </c>
      <c r="AK413" s="120">
        <v>120190</v>
      </c>
      <c r="AL413" s="120">
        <v>125778</v>
      </c>
      <c r="AM413" s="121">
        <v>131366</v>
      </c>
      <c r="AO413" s="119">
        <v>47650</v>
      </c>
      <c r="AP413" s="120">
        <v>62900</v>
      </c>
      <c r="AQ413" s="120">
        <v>66712</v>
      </c>
      <c r="AR413" s="120">
        <v>70524</v>
      </c>
      <c r="AS413" s="120">
        <v>74336</v>
      </c>
      <c r="AT413" s="120">
        <v>78148</v>
      </c>
      <c r="AU413" s="120">
        <v>81960</v>
      </c>
      <c r="AV413" s="120">
        <v>85772</v>
      </c>
      <c r="AW413" s="121">
        <v>89584</v>
      </c>
      <c r="AX413" s="119">
        <v>76250</v>
      </c>
      <c r="AY413" s="120">
        <v>100650</v>
      </c>
      <c r="AZ413" s="120">
        <v>106750</v>
      </c>
      <c r="BA413" s="120">
        <v>112850</v>
      </c>
      <c r="BB413" s="120">
        <v>118950</v>
      </c>
      <c r="BC413" s="120">
        <v>125050</v>
      </c>
      <c r="BD413" s="120">
        <v>131150</v>
      </c>
      <c r="BE413" s="120">
        <v>137250</v>
      </c>
      <c r="BF413" s="121">
        <v>143350</v>
      </c>
      <c r="BH413" s="119">
        <v>49400</v>
      </c>
      <c r="BI413" s="120">
        <v>65250</v>
      </c>
      <c r="BJ413" s="120">
        <v>69202</v>
      </c>
      <c r="BK413" s="120">
        <v>73154</v>
      </c>
      <c r="BL413" s="120">
        <v>77106</v>
      </c>
      <c r="BM413" s="120">
        <v>81058</v>
      </c>
      <c r="BN413" s="120">
        <v>85010</v>
      </c>
      <c r="BO413" s="120">
        <v>88962</v>
      </c>
      <c r="BP413" s="121">
        <v>92914</v>
      </c>
      <c r="BQ413" s="119">
        <v>79050</v>
      </c>
      <c r="BR413" s="120">
        <v>104350</v>
      </c>
      <c r="BS413" s="120">
        <v>110674</v>
      </c>
      <c r="BT413" s="120">
        <v>116998</v>
      </c>
      <c r="BU413" s="120">
        <v>123322</v>
      </c>
      <c r="BV413" s="120">
        <v>129646</v>
      </c>
      <c r="BW413" s="120">
        <v>135970</v>
      </c>
      <c r="BX413" s="120">
        <v>142294</v>
      </c>
      <c r="BY413" s="121">
        <v>148618</v>
      </c>
    </row>
    <row r="414" spans="1:77" x14ac:dyDescent="0.25">
      <c r="A414" s="85" t="s">
        <v>588</v>
      </c>
      <c r="C414">
        <v>39950</v>
      </c>
      <c r="D414">
        <v>52750</v>
      </c>
      <c r="E414">
        <v>55946</v>
      </c>
      <c r="F414">
        <v>59142</v>
      </c>
      <c r="G414">
        <v>62338</v>
      </c>
      <c r="H414">
        <v>65534</v>
      </c>
      <c r="I414">
        <v>68730</v>
      </c>
      <c r="J414">
        <v>71926</v>
      </c>
      <c r="K414">
        <v>75122</v>
      </c>
      <c r="L414">
        <v>63900</v>
      </c>
      <c r="M414">
        <v>84350</v>
      </c>
      <c r="N414">
        <v>89462</v>
      </c>
      <c r="O414">
        <v>94574</v>
      </c>
      <c r="P414">
        <v>99686</v>
      </c>
      <c r="Q414">
        <v>104798</v>
      </c>
      <c r="R414">
        <v>109910</v>
      </c>
      <c r="S414">
        <v>115022</v>
      </c>
      <c r="T414">
        <v>120134</v>
      </c>
      <c r="V414" s="119">
        <v>41350</v>
      </c>
      <c r="W414" s="120">
        <v>54600</v>
      </c>
      <c r="X414" s="120">
        <v>57908</v>
      </c>
      <c r="Y414" s="120">
        <v>61216</v>
      </c>
      <c r="Z414" s="120">
        <v>64524</v>
      </c>
      <c r="AA414" s="120">
        <v>67832</v>
      </c>
      <c r="AB414" s="120">
        <v>71140</v>
      </c>
      <c r="AC414" s="120">
        <v>74448</v>
      </c>
      <c r="AD414" s="121">
        <v>77756</v>
      </c>
      <c r="AE414" s="119">
        <v>66150</v>
      </c>
      <c r="AF414" s="120">
        <v>87350</v>
      </c>
      <c r="AG414" s="120">
        <v>92642</v>
      </c>
      <c r="AH414" s="120">
        <v>97934</v>
      </c>
      <c r="AI414" s="120">
        <v>103226</v>
      </c>
      <c r="AJ414" s="120">
        <v>108518</v>
      </c>
      <c r="AK414" s="120">
        <v>113810</v>
      </c>
      <c r="AL414" s="120">
        <v>119102</v>
      </c>
      <c r="AM414" s="121">
        <v>124394</v>
      </c>
      <c r="AO414" s="119">
        <v>43500</v>
      </c>
      <c r="AP414" s="120">
        <v>57450</v>
      </c>
      <c r="AQ414" s="120">
        <v>60930</v>
      </c>
      <c r="AR414" s="120">
        <v>64410</v>
      </c>
      <c r="AS414" s="120">
        <v>67890</v>
      </c>
      <c r="AT414" s="120">
        <v>71370</v>
      </c>
      <c r="AU414" s="120">
        <v>74850</v>
      </c>
      <c r="AV414" s="120">
        <v>78330</v>
      </c>
      <c r="AW414" s="121">
        <v>81810</v>
      </c>
      <c r="AX414" s="119">
        <v>69600</v>
      </c>
      <c r="AY414" s="120">
        <v>91900</v>
      </c>
      <c r="AZ414" s="120">
        <v>97468</v>
      </c>
      <c r="BA414" s="120">
        <v>103036</v>
      </c>
      <c r="BB414" s="120">
        <v>108604</v>
      </c>
      <c r="BC414" s="120">
        <v>114172</v>
      </c>
      <c r="BD414" s="120">
        <v>119740</v>
      </c>
      <c r="BE414" s="120">
        <v>125308</v>
      </c>
      <c r="BF414" s="121">
        <v>130876</v>
      </c>
      <c r="BH414" s="119">
        <v>43500</v>
      </c>
      <c r="BI414" s="120">
        <v>57450</v>
      </c>
      <c r="BJ414" s="120">
        <v>60930</v>
      </c>
      <c r="BK414" s="120">
        <v>64410</v>
      </c>
      <c r="BL414" s="120">
        <v>67890</v>
      </c>
      <c r="BM414" s="120">
        <v>71370</v>
      </c>
      <c r="BN414" s="120">
        <v>74850</v>
      </c>
      <c r="BO414" s="120">
        <v>78330</v>
      </c>
      <c r="BP414" s="121">
        <v>81810</v>
      </c>
      <c r="BQ414" s="119">
        <v>69600</v>
      </c>
      <c r="BR414" s="120">
        <v>91900</v>
      </c>
      <c r="BS414" s="120">
        <v>97468</v>
      </c>
      <c r="BT414" s="120">
        <v>103036</v>
      </c>
      <c r="BU414" s="120">
        <v>108604</v>
      </c>
      <c r="BV414" s="120">
        <v>114172</v>
      </c>
      <c r="BW414" s="120">
        <v>119740</v>
      </c>
      <c r="BX414" s="120">
        <v>125308</v>
      </c>
      <c r="BY414" s="121">
        <v>130876</v>
      </c>
    </row>
    <row r="415" spans="1:77" x14ac:dyDescent="0.25">
      <c r="A415" s="85" t="s">
        <v>589</v>
      </c>
      <c r="C415">
        <v>41850</v>
      </c>
      <c r="D415">
        <v>55250</v>
      </c>
      <c r="E415">
        <v>58598</v>
      </c>
      <c r="F415">
        <v>61946</v>
      </c>
      <c r="G415">
        <v>65294</v>
      </c>
      <c r="H415">
        <v>68642</v>
      </c>
      <c r="I415">
        <v>71990</v>
      </c>
      <c r="J415">
        <v>75338</v>
      </c>
      <c r="K415">
        <v>78686</v>
      </c>
      <c r="L415">
        <v>66950</v>
      </c>
      <c r="M415">
        <v>88350</v>
      </c>
      <c r="N415">
        <v>93706</v>
      </c>
      <c r="O415">
        <v>99062</v>
      </c>
      <c r="P415">
        <v>104418</v>
      </c>
      <c r="Q415">
        <v>109774</v>
      </c>
      <c r="R415">
        <v>115130</v>
      </c>
      <c r="S415">
        <v>120486</v>
      </c>
      <c r="T415">
        <v>125842</v>
      </c>
      <c r="V415" s="119">
        <v>45950</v>
      </c>
      <c r="W415" s="120">
        <v>60700</v>
      </c>
      <c r="X415" s="120">
        <v>64376</v>
      </c>
      <c r="Y415" s="120">
        <v>68052</v>
      </c>
      <c r="Z415" s="120">
        <v>71728</v>
      </c>
      <c r="AA415" s="120">
        <v>75404</v>
      </c>
      <c r="AB415" s="120">
        <v>79080</v>
      </c>
      <c r="AC415" s="120">
        <v>82756</v>
      </c>
      <c r="AD415" s="121">
        <v>86432</v>
      </c>
      <c r="AE415" s="119">
        <v>73500</v>
      </c>
      <c r="AF415" s="120">
        <v>97050</v>
      </c>
      <c r="AG415" s="120">
        <v>102930</v>
      </c>
      <c r="AH415" s="120">
        <v>108810</v>
      </c>
      <c r="AI415" s="120">
        <v>114690</v>
      </c>
      <c r="AJ415" s="120">
        <v>120570</v>
      </c>
      <c r="AK415" s="120">
        <v>126450</v>
      </c>
      <c r="AL415" s="120">
        <v>132330</v>
      </c>
      <c r="AM415" s="121">
        <v>138210</v>
      </c>
      <c r="AO415" s="119">
        <v>48000</v>
      </c>
      <c r="AP415" s="120">
        <v>63400</v>
      </c>
      <c r="AQ415" s="120">
        <v>67240</v>
      </c>
      <c r="AR415" s="120">
        <v>71080</v>
      </c>
      <c r="AS415" s="120">
        <v>74920</v>
      </c>
      <c r="AT415" s="120">
        <v>78760</v>
      </c>
      <c r="AU415" s="120">
        <v>82600</v>
      </c>
      <c r="AV415" s="120">
        <v>86440</v>
      </c>
      <c r="AW415" s="121">
        <v>90280</v>
      </c>
      <c r="AX415" s="119">
        <v>76800</v>
      </c>
      <c r="AY415" s="120">
        <v>101400</v>
      </c>
      <c r="AZ415" s="120">
        <v>107544</v>
      </c>
      <c r="BA415" s="120">
        <v>113688</v>
      </c>
      <c r="BB415" s="120">
        <v>119832</v>
      </c>
      <c r="BC415" s="120">
        <v>125976</v>
      </c>
      <c r="BD415" s="120">
        <v>132120</v>
      </c>
      <c r="BE415" s="120">
        <v>138264</v>
      </c>
      <c r="BF415" s="121">
        <v>144408</v>
      </c>
      <c r="BH415" s="119">
        <v>48450</v>
      </c>
      <c r="BI415" s="120">
        <v>64000</v>
      </c>
      <c r="BJ415" s="120">
        <v>67876</v>
      </c>
      <c r="BK415" s="120">
        <v>71752</v>
      </c>
      <c r="BL415" s="120">
        <v>75628</v>
      </c>
      <c r="BM415" s="120">
        <v>79504</v>
      </c>
      <c r="BN415" s="120">
        <v>83380</v>
      </c>
      <c r="BO415" s="120">
        <v>87256</v>
      </c>
      <c r="BP415" s="121">
        <v>91132</v>
      </c>
      <c r="BQ415" s="119">
        <v>77500</v>
      </c>
      <c r="BR415" s="120">
        <v>102300</v>
      </c>
      <c r="BS415" s="120">
        <v>108500</v>
      </c>
      <c r="BT415" s="120">
        <v>114700</v>
      </c>
      <c r="BU415" s="120">
        <v>120900</v>
      </c>
      <c r="BV415" s="120">
        <v>127100</v>
      </c>
      <c r="BW415" s="120">
        <v>133300</v>
      </c>
      <c r="BX415" s="120">
        <v>139500</v>
      </c>
      <c r="BY415" s="121">
        <v>145700</v>
      </c>
    </row>
    <row r="416" spans="1:77" x14ac:dyDescent="0.25">
      <c r="A416" s="85" t="s">
        <v>590</v>
      </c>
      <c r="C416">
        <v>38550</v>
      </c>
      <c r="D416">
        <v>50900</v>
      </c>
      <c r="E416">
        <v>53984</v>
      </c>
      <c r="F416">
        <v>57068</v>
      </c>
      <c r="G416">
        <v>60152</v>
      </c>
      <c r="H416">
        <v>63236</v>
      </c>
      <c r="I416">
        <v>66320</v>
      </c>
      <c r="J416">
        <v>69404</v>
      </c>
      <c r="K416">
        <v>72488</v>
      </c>
      <c r="L416">
        <v>61700</v>
      </c>
      <c r="M416">
        <v>81450</v>
      </c>
      <c r="N416">
        <v>86386</v>
      </c>
      <c r="O416">
        <v>91322</v>
      </c>
      <c r="P416">
        <v>96258</v>
      </c>
      <c r="Q416">
        <v>101194</v>
      </c>
      <c r="R416">
        <v>106130</v>
      </c>
      <c r="S416">
        <v>111066</v>
      </c>
      <c r="T416">
        <v>116002</v>
      </c>
      <c r="V416" s="119">
        <v>42400</v>
      </c>
      <c r="W416" s="120">
        <v>55950</v>
      </c>
      <c r="X416" s="120">
        <v>59342</v>
      </c>
      <c r="Y416" s="120">
        <v>62734</v>
      </c>
      <c r="Z416" s="120">
        <v>66126</v>
      </c>
      <c r="AA416" s="120">
        <v>69518</v>
      </c>
      <c r="AB416" s="120">
        <v>72910</v>
      </c>
      <c r="AC416" s="120">
        <v>76302</v>
      </c>
      <c r="AD416" s="121">
        <v>79694</v>
      </c>
      <c r="AE416" s="119">
        <v>67850</v>
      </c>
      <c r="AF416" s="120">
        <v>89550</v>
      </c>
      <c r="AG416" s="120">
        <v>94978</v>
      </c>
      <c r="AH416" s="120">
        <v>100406</v>
      </c>
      <c r="AI416" s="120">
        <v>105834</v>
      </c>
      <c r="AJ416" s="120">
        <v>111262</v>
      </c>
      <c r="AK416" s="120">
        <v>116690</v>
      </c>
      <c r="AL416" s="120">
        <v>122118</v>
      </c>
      <c r="AM416" s="121">
        <v>127546</v>
      </c>
      <c r="AO416" s="119">
        <v>46300</v>
      </c>
      <c r="AP416" s="120">
        <v>61100</v>
      </c>
      <c r="AQ416" s="120">
        <v>64804</v>
      </c>
      <c r="AR416" s="120">
        <v>68508</v>
      </c>
      <c r="AS416" s="120">
        <v>72212</v>
      </c>
      <c r="AT416" s="120">
        <v>75916</v>
      </c>
      <c r="AU416" s="120">
        <v>79620</v>
      </c>
      <c r="AV416" s="120">
        <v>83324</v>
      </c>
      <c r="AW416" s="121">
        <v>87028</v>
      </c>
      <c r="AX416" s="119">
        <v>74100</v>
      </c>
      <c r="AY416" s="120">
        <v>97800</v>
      </c>
      <c r="AZ416" s="120">
        <v>103728</v>
      </c>
      <c r="BA416" s="120">
        <v>109656</v>
      </c>
      <c r="BB416" s="120">
        <v>115584</v>
      </c>
      <c r="BC416" s="120">
        <v>121512</v>
      </c>
      <c r="BD416" s="120">
        <v>127440</v>
      </c>
      <c r="BE416" s="120">
        <v>133368</v>
      </c>
      <c r="BF416" s="121">
        <v>139296</v>
      </c>
      <c r="BH416" s="119">
        <v>50900</v>
      </c>
      <c r="BI416" s="120">
        <v>67200</v>
      </c>
      <c r="BJ416" s="120">
        <v>71272</v>
      </c>
      <c r="BK416" s="120">
        <v>75344</v>
      </c>
      <c r="BL416" s="120">
        <v>79416</v>
      </c>
      <c r="BM416" s="120">
        <v>83488</v>
      </c>
      <c r="BN416" s="120">
        <v>87560</v>
      </c>
      <c r="BO416" s="120">
        <v>91632</v>
      </c>
      <c r="BP416" s="121">
        <v>95704</v>
      </c>
      <c r="BQ416" s="119">
        <v>81450</v>
      </c>
      <c r="BR416" s="120">
        <v>107550</v>
      </c>
      <c r="BS416" s="120">
        <v>114066</v>
      </c>
      <c r="BT416" s="120">
        <v>120582</v>
      </c>
      <c r="BU416" s="120">
        <v>127098</v>
      </c>
      <c r="BV416" s="120">
        <v>133614</v>
      </c>
      <c r="BW416" s="120">
        <v>140130</v>
      </c>
      <c r="BX416" s="120">
        <v>146646</v>
      </c>
      <c r="BY416" s="121">
        <v>153162</v>
      </c>
    </row>
    <row r="417" spans="1:77" x14ac:dyDescent="0.25">
      <c r="A417" s="85" t="s">
        <v>591</v>
      </c>
      <c r="C417">
        <v>38550</v>
      </c>
      <c r="D417">
        <v>50900</v>
      </c>
      <c r="E417">
        <v>53984</v>
      </c>
      <c r="F417">
        <v>57068</v>
      </c>
      <c r="G417">
        <v>60152</v>
      </c>
      <c r="H417">
        <v>63236</v>
      </c>
      <c r="I417">
        <v>66320</v>
      </c>
      <c r="J417">
        <v>69404</v>
      </c>
      <c r="K417">
        <v>72488</v>
      </c>
      <c r="L417">
        <v>61700</v>
      </c>
      <c r="M417">
        <v>81450</v>
      </c>
      <c r="N417">
        <v>86386</v>
      </c>
      <c r="O417">
        <v>91322</v>
      </c>
      <c r="P417">
        <v>96258</v>
      </c>
      <c r="Q417">
        <v>101194</v>
      </c>
      <c r="R417">
        <v>106130</v>
      </c>
      <c r="S417">
        <v>111066</v>
      </c>
      <c r="T417">
        <v>116002</v>
      </c>
      <c r="V417" s="119">
        <v>41350</v>
      </c>
      <c r="W417" s="120">
        <v>54600</v>
      </c>
      <c r="X417" s="120">
        <v>57908</v>
      </c>
      <c r="Y417" s="120">
        <v>61216</v>
      </c>
      <c r="Z417" s="120">
        <v>64524</v>
      </c>
      <c r="AA417" s="120">
        <v>67832</v>
      </c>
      <c r="AB417" s="120">
        <v>71140</v>
      </c>
      <c r="AC417" s="120">
        <v>74448</v>
      </c>
      <c r="AD417" s="121">
        <v>77756</v>
      </c>
      <c r="AE417" s="119">
        <v>66150</v>
      </c>
      <c r="AF417" s="120">
        <v>87350</v>
      </c>
      <c r="AG417" s="120">
        <v>92642</v>
      </c>
      <c r="AH417" s="120">
        <v>97934</v>
      </c>
      <c r="AI417" s="120">
        <v>103226</v>
      </c>
      <c r="AJ417" s="120">
        <v>108518</v>
      </c>
      <c r="AK417" s="120">
        <v>113810</v>
      </c>
      <c r="AL417" s="120">
        <v>119102</v>
      </c>
      <c r="AM417" s="121">
        <v>124394</v>
      </c>
      <c r="AO417" s="119">
        <v>42700</v>
      </c>
      <c r="AP417" s="120">
        <v>56400</v>
      </c>
      <c r="AQ417" s="120">
        <v>59816</v>
      </c>
      <c r="AR417" s="120">
        <v>63232</v>
      </c>
      <c r="AS417" s="120">
        <v>66648</v>
      </c>
      <c r="AT417" s="120">
        <v>70064</v>
      </c>
      <c r="AU417" s="120">
        <v>73480</v>
      </c>
      <c r="AV417" s="120">
        <v>76896</v>
      </c>
      <c r="AW417" s="121">
        <v>80312</v>
      </c>
      <c r="AX417" s="119">
        <v>68300</v>
      </c>
      <c r="AY417" s="120">
        <v>90200</v>
      </c>
      <c r="AZ417" s="120">
        <v>95664</v>
      </c>
      <c r="BA417" s="120">
        <v>101128</v>
      </c>
      <c r="BB417" s="120">
        <v>106592</v>
      </c>
      <c r="BC417" s="120">
        <v>112056</v>
      </c>
      <c r="BD417" s="120">
        <v>117520</v>
      </c>
      <c r="BE417" s="120">
        <v>122984</v>
      </c>
      <c r="BF417" s="121">
        <v>128448</v>
      </c>
      <c r="BH417" s="119">
        <v>42850</v>
      </c>
      <c r="BI417" s="120">
        <v>56600</v>
      </c>
      <c r="BJ417" s="120">
        <v>60028</v>
      </c>
      <c r="BK417" s="120">
        <v>63456</v>
      </c>
      <c r="BL417" s="120">
        <v>66884</v>
      </c>
      <c r="BM417" s="120">
        <v>70312</v>
      </c>
      <c r="BN417" s="120">
        <v>73740</v>
      </c>
      <c r="BO417" s="120">
        <v>77168</v>
      </c>
      <c r="BP417" s="121">
        <v>80596</v>
      </c>
      <c r="BQ417" s="119">
        <v>68550</v>
      </c>
      <c r="BR417" s="120">
        <v>90500</v>
      </c>
      <c r="BS417" s="120">
        <v>95984</v>
      </c>
      <c r="BT417" s="120">
        <v>101468</v>
      </c>
      <c r="BU417" s="120">
        <v>106952</v>
      </c>
      <c r="BV417" s="120">
        <v>112436</v>
      </c>
      <c r="BW417" s="120">
        <v>117920</v>
      </c>
      <c r="BX417" s="120">
        <v>123404</v>
      </c>
      <c r="BY417" s="121">
        <v>128888</v>
      </c>
    </row>
    <row r="418" spans="1:77" x14ac:dyDescent="0.25">
      <c r="A418" s="85" t="s">
        <v>592</v>
      </c>
      <c r="C418">
        <v>45050</v>
      </c>
      <c r="D418">
        <v>59500</v>
      </c>
      <c r="E418">
        <v>63104</v>
      </c>
      <c r="F418">
        <v>66708</v>
      </c>
      <c r="G418">
        <v>70312</v>
      </c>
      <c r="H418">
        <v>73916</v>
      </c>
      <c r="I418">
        <v>77520</v>
      </c>
      <c r="J418">
        <v>81124</v>
      </c>
      <c r="K418">
        <v>84728</v>
      </c>
      <c r="L418">
        <v>72100</v>
      </c>
      <c r="M418">
        <v>95150</v>
      </c>
      <c r="N418">
        <v>100918</v>
      </c>
      <c r="O418">
        <v>106686</v>
      </c>
      <c r="P418">
        <v>112454</v>
      </c>
      <c r="Q418">
        <v>118222</v>
      </c>
      <c r="R418">
        <v>123990</v>
      </c>
      <c r="S418">
        <v>129758</v>
      </c>
      <c r="T418">
        <v>135526</v>
      </c>
      <c r="V418" s="119">
        <v>45950</v>
      </c>
      <c r="W418" s="120">
        <v>60700</v>
      </c>
      <c r="X418" s="120">
        <v>64376</v>
      </c>
      <c r="Y418" s="120">
        <v>68052</v>
      </c>
      <c r="Z418" s="120">
        <v>71728</v>
      </c>
      <c r="AA418" s="120">
        <v>75404</v>
      </c>
      <c r="AB418" s="120">
        <v>79080</v>
      </c>
      <c r="AC418" s="120">
        <v>82756</v>
      </c>
      <c r="AD418" s="121">
        <v>86432</v>
      </c>
      <c r="AE418" s="119">
        <v>73500</v>
      </c>
      <c r="AF418" s="120">
        <v>97050</v>
      </c>
      <c r="AG418" s="120">
        <v>102930</v>
      </c>
      <c r="AH418" s="120">
        <v>108810</v>
      </c>
      <c r="AI418" s="120">
        <v>114690</v>
      </c>
      <c r="AJ418" s="120">
        <v>120570</v>
      </c>
      <c r="AK418" s="120">
        <v>126450</v>
      </c>
      <c r="AL418" s="120">
        <v>132330</v>
      </c>
      <c r="AM418" s="121">
        <v>138210</v>
      </c>
      <c r="AO418" s="119">
        <v>45950</v>
      </c>
      <c r="AP418" s="120">
        <v>60700</v>
      </c>
      <c r="AQ418" s="120">
        <v>64376</v>
      </c>
      <c r="AR418" s="120">
        <v>68052</v>
      </c>
      <c r="AS418" s="120">
        <v>71728</v>
      </c>
      <c r="AT418" s="120">
        <v>75404</v>
      </c>
      <c r="AU418" s="120">
        <v>79080</v>
      </c>
      <c r="AV418" s="120">
        <v>82756</v>
      </c>
      <c r="AW418" s="121">
        <v>86432</v>
      </c>
      <c r="AX418" s="119">
        <v>73500</v>
      </c>
      <c r="AY418" s="120">
        <v>97050</v>
      </c>
      <c r="AZ418" s="120">
        <v>102930</v>
      </c>
      <c r="BA418" s="120">
        <v>108810</v>
      </c>
      <c r="BB418" s="120">
        <v>114690</v>
      </c>
      <c r="BC418" s="120">
        <v>120570</v>
      </c>
      <c r="BD418" s="120">
        <v>126450</v>
      </c>
      <c r="BE418" s="120">
        <v>132330</v>
      </c>
      <c r="BF418" s="121">
        <v>138210</v>
      </c>
      <c r="BH418" s="119">
        <v>49500</v>
      </c>
      <c r="BI418" s="120">
        <v>65300</v>
      </c>
      <c r="BJ418" s="120">
        <v>69260</v>
      </c>
      <c r="BK418" s="120">
        <v>73220</v>
      </c>
      <c r="BL418" s="120">
        <v>77180</v>
      </c>
      <c r="BM418" s="120">
        <v>81140</v>
      </c>
      <c r="BN418" s="120">
        <v>85100</v>
      </c>
      <c r="BO418" s="120">
        <v>89060</v>
      </c>
      <c r="BP418" s="121">
        <v>93020</v>
      </c>
      <c r="BQ418" s="119">
        <v>79200</v>
      </c>
      <c r="BR418" s="120">
        <v>104550</v>
      </c>
      <c r="BS418" s="120">
        <v>110886</v>
      </c>
      <c r="BT418" s="120">
        <v>117222</v>
      </c>
      <c r="BU418" s="120">
        <v>123558</v>
      </c>
      <c r="BV418" s="120">
        <v>129894</v>
      </c>
      <c r="BW418" s="120">
        <v>136230</v>
      </c>
      <c r="BX418" s="120">
        <v>142566</v>
      </c>
      <c r="BY418" s="121">
        <v>148902</v>
      </c>
    </row>
    <row r="419" spans="1:77" x14ac:dyDescent="0.25">
      <c r="A419" s="85" t="s">
        <v>593</v>
      </c>
      <c r="C419">
        <v>38850</v>
      </c>
      <c r="D419">
        <v>51300</v>
      </c>
      <c r="E419">
        <v>54408</v>
      </c>
      <c r="F419">
        <v>57516</v>
      </c>
      <c r="G419">
        <v>60624</v>
      </c>
      <c r="H419">
        <v>63732</v>
      </c>
      <c r="I419">
        <v>66840</v>
      </c>
      <c r="J419">
        <v>69948</v>
      </c>
      <c r="K419">
        <v>73056</v>
      </c>
      <c r="L419">
        <v>62150</v>
      </c>
      <c r="M419">
        <v>82050</v>
      </c>
      <c r="N419">
        <v>87022</v>
      </c>
      <c r="O419">
        <v>91994</v>
      </c>
      <c r="P419">
        <v>96966</v>
      </c>
      <c r="Q419">
        <v>101938</v>
      </c>
      <c r="R419">
        <v>106910</v>
      </c>
      <c r="S419">
        <v>111882</v>
      </c>
      <c r="T419">
        <v>116854</v>
      </c>
      <c r="V419" s="119">
        <v>42000</v>
      </c>
      <c r="W419" s="120">
        <v>55450</v>
      </c>
      <c r="X419" s="120">
        <v>58810</v>
      </c>
      <c r="Y419" s="120">
        <v>62170</v>
      </c>
      <c r="Z419" s="120">
        <v>65530</v>
      </c>
      <c r="AA419" s="120">
        <v>68890</v>
      </c>
      <c r="AB419" s="120">
        <v>72250</v>
      </c>
      <c r="AC419" s="120">
        <v>75610</v>
      </c>
      <c r="AD419" s="121">
        <v>78970</v>
      </c>
      <c r="AE419" s="119">
        <v>67200</v>
      </c>
      <c r="AF419" s="120">
        <v>88750</v>
      </c>
      <c r="AG419" s="120">
        <v>94126</v>
      </c>
      <c r="AH419" s="120">
        <v>99502</v>
      </c>
      <c r="AI419" s="120">
        <v>104878</v>
      </c>
      <c r="AJ419" s="120">
        <v>110254</v>
      </c>
      <c r="AK419" s="120">
        <v>115630</v>
      </c>
      <c r="AL419" s="120">
        <v>121006</v>
      </c>
      <c r="AM419" s="121">
        <v>126382</v>
      </c>
      <c r="AO419" s="119">
        <v>43750</v>
      </c>
      <c r="AP419" s="120">
        <v>57750</v>
      </c>
      <c r="AQ419" s="120">
        <v>61250</v>
      </c>
      <c r="AR419" s="120">
        <v>64750</v>
      </c>
      <c r="AS419" s="120">
        <v>68250</v>
      </c>
      <c r="AT419" s="120">
        <v>71750</v>
      </c>
      <c r="AU419" s="120">
        <v>75250</v>
      </c>
      <c r="AV419" s="120">
        <v>78750</v>
      </c>
      <c r="AW419" s="121">
        <v>82250</v>
      </c>
      <c r="AX419" s="119">
        <v>70000</v>
      </c>
      <c r="AY419" s="120">
        <v>92400</v>
      </c>
      <c r="AZ419" s="120">
        <v>98000</v>
      </c>
      <c r="BA419" s="120">
        <v>103600</v>
      </c>
      <c r="BB419" s="120">
        <v>109200</v>
      </c>
      <c r="BC419" s="120">
        <v>114800</v>
      </c>
      <c r="BD419" s="120">
        <v>120400</v>
      </c>
      <c r="BE419" s="120">
        <v>126000</v>
      </c>
      <c r="BF419" s="121">
        <v>131600</v>
      </c>
      <c r="BH419" s="119">
        <v>43750</v>
      </c>
      <c r="BI419" s="120">
        <v>57750</v>
      </c>
      <c r="BJ419" s="120">
        <v>61250</v>
      </c>
      <c r="BK419" s="120">
        <v>64750</v>
      </c>
      <c r="BL419" s="120">
        <v>68250</v>
      </c>
      <c r="BM419" s="120">
        <v>71750</v>
      </c>
      <c r="BN419" s="120">
        <v>75250</v>
      </c>
      <c r="BO419" s="120">
        <v>78750</v>
      </c>
      <c r="BP419" s="121">
        <v>82250</v>
      </c>
      <c r="BQ419" s="119">
        <v>70000</v>
      </c>
      <c r="BR419" s="120">
        <v>92400</v>
      </c>
      <c r="BS419" s="120">
        <v>98000</v>
      </c>
      <c r="BT419" s="120">
        <v>103600</v>
      </c>
      <c r="BU419" s="120">
        <v>109200</v>
      </c>
      <c r="BV419" s="120">
        <v>114800</v>
      </c>
      <c r="BW419" s="120">
        <v>120400</v>
      </c>
      <c r="BX419" s="120">
        <v>126000</v>
      </c>
      <c r="BY419" s="121">
        <v>131600</v>
      </c>
    </row>
    <row r="420" spans="1:77" x14ac:dyDescent="0.25">
      <c r="A420" s="85" t="s">
        <v>594</v>
      </c>
      <c r="C420">
        <v>40750</v>
      </c>
      <c r="D420">
        <v>53800</v>
      </c>
      <c r="E420">
        <v>57060</v>
      </c>
      <c r="F420">
        <v>60320</v>
      </c>
      <c r="G420">
        <v>63580</v>
      </c>
      <c r="H420">
        <v>66840</v>
      </c>
      <c r="I420">
        <v>70100</v>
      </c>
      <c r="J420">
        <v>73360</v>
      </c>
      <c r="K420">
        <v>76620</v>
      </c>
      <c r="L420">
        <v>65200</v>
      </c>
      <c r="M420">
        <v>86050</v>
      </c>
      <c r="N420">
        <v>91266</v>
      </c>
      <c r="O420">
        <v>96482</v>
      </c>
      <c r="P420">
        <v>101698</v>
      </c>
      <c r="Q420">
        <v>106914</v>
      </c>
      <c r="R420">
        <v>112130</v>
      </c>
      <c r="S420">
        <v>117346</v>
      </c>
      <c r="T420">
        <v>122562</v>
      </c>
      <c r="V420" s="119">
        <v>41350</v>
      </c>
      <c r="W420" s="120">
        <v>54600</v>
      </c>
      <c r="X420" s="120">
        <v>57908</v>
      </c>
      <c r="Y420" s="120">
        <v>61216</v>
      </c>
      <c r="Z420" s="120">
        <v>64524</v>
      </c>
      <c r="AA420" s="120">
        <v>67832</v>
      </c>
      <c r="AB420" s="120">
        <v>71140</v>
      </c>
      <c r="AC420" s="120">
        <v>74448</v>
      </c>
      <c r="AD420" s="121">
        <v>77756</v>
      </c>
      <c r="AE420" s="119">
        <v>66150</v>
      </c>
      <c r="AF420" s="120">
        <v>87350</v>
      </c>
      <c r="AG420" s="120">
        <v>92642</v>
      </c>
      <c r="AH420" s="120">
        <v>97934</v>
      </c>
      <c r="AI420" s="120">
        <v>103226</v>
      </c>
      <c r="AJ420" s="120">
        <v>108518</v>
      </c>
      <c r="AK420" s="120">
        <v>113810</v>
      </c>
      <c r="AL420" s="120">
        <v>119102</v>
      </c>
      <c r="AM420" s="121">
        <v>124394</v>
      </c>
      <c r="AO420" s="119">
        <v>42050</v>
      </c>
      <c r="AP420" s="120">
        <v>55550</v>
      </c>
      <c r="AQ420" s="120">
        <v>58914</v>
      </c>
      <c r="AR420" s="120">
        <v>62278</v>
      </c>
      <c r="AS420" s="120">
        <v>65642</v>
      </c>
      <c r="AT420" s="120">
        <v>69006</v>
      </c>
      <c r="AU420" s="120">
        <v>72370</v>
      </c>
      <c r="AV420" s="120">
        <v>75734</v>
      </c>
      <c r="AW420" s="121">
        <v>79098</v>
      </c>
      <c r="AX420" s="119">
        <v>67300</v>
      </c>
      <c r="AY420" s="120">
        <v>88850</v>
      </c>
      <c r="AZ420" s="120">
        <v>94234</v>
      </c>
      <c r="BA420" s="120">
        <v>99618</v>
      </c>
      <c r="BB420" s="120">
        <v>105002</v>
      </c>
      <c r="BC420" s="120">
        <v>110386</v>
      </c>
      <c r="BD420" s="120">
        <v>115770</v>
      </c>
      <c r="BE420" s="120">
        <v>121154</v>
      </c>
      <c r="BF420" s="121">
        <v>126538</v>
      </c>
      <c r="BH420" s="119">
        <v>42850</v>
      </c>
      <c r="BI420" s="120">
        <v>56600</v>
      </c>
      <c r="BJ420" s="120">
        <v>60028</v>
      </c>
      <c r="BK420" s="120">
        <v>63456</v>
      </c>
      <c r="BL420" s="120">
        <v>66884</v>
      </c>
      <c r="BM420" s="120">
        <v>70312</v>
      </c>
      <c r="BN420" s="120">
        <v>73740</v>
      </c>
      <c r="BO420" s="120">
        <v>77168</v>
      </c>
      <c r="BP420" s="121">
        <v>80596</v>
      </c>
      <c r="BQ420" s="119">
        <v>68550</v>
      </c>
      <c r="BR420" s="120">
        <v>90500</v>
      </c>
      <c r="BS420" s="120">
        <v>95984</v>
      </c>
      <c r="BT420" s="120">
        <v>101468</v>
      </c>
      <c r="BU420" s="120">
        <v>106952</v>
      </c>
      <c r="BV420" s="120">
        <v>112436</v>
      </c>
      <c r="BW420" s="120">
        <v>117920</v>
      </c>
      <c r="BX420" s="120">
        <v>123404</v>
      </c>
      <c r="BY420" s="121">
        <v>128888</v>
      </c>
    </row>
    <row r="421" spans="1:77" x14ac:dyDescent="0.25">
      <c r="A421" s="85" t="s">
        <v>595</v>
      </c>
      <c r="C421">
        <v>38550</v>
      </c>
      <c r="D421">
        <v>50900</v>
      </c>
      <c r="E421">
        <v>53984</v>
      </c>
      <c r="F421">
        <v>57068</v>
      </c>
      <c r="G421">
        <v>60152</v>
      </c>
      <c r="H421">
        <v>63236</v>
      </c>
      <c r="I421">
        <v>66320</v>
      </c>
      <c r="J421">
        <v>69404</v>
      </c>
      <c r="K421">
        <v>72488</v>
      </c>
      <c r="L421">
        <v>61700</v>
      </c>
      <c r="M421">
        <v>81450</v>
      </c>
      <c r="N421">
        <v>86386</v>
      </c>
      <c r="O421">
        <v>91322</v>
      </c>
      <c r="P421">
        <v>96258</v>
      </c>
      <c r="Q421">
        <v>101194</v>
      </c>
      <c r="R421">
        <v>106130</v>
      </c>
      <c r="S421">
        <v>111066</v>
      </c>
      <c r="T421">
        <v>116002</v>
      </c>
      <c r="V421" s="119">
        <v>41350</v>
      </c>
      <c r="W421" s="120">
        <v>54600</v>
      </c>
      <c r="X421" s="120">
        <v>57908</v>
      </c>
      <c r="Y421" s="120">
        <v>61216</v>
      </c>
      <c r="Z421" s="120">
        <v>64524</v>
      </c>
      <c r="AA421" s="120">
        <v>67832</v>
      </c>
      <c r="AB421" s="120">
        <v>71140</v>
      </c>
      <c r="AC421" s="120">
        <v>74448</v>
      </c>
      <c r="AD421" s="121">
        <v>77756</v>
      </c>
      <c r="AE421" s="119">
        <v>66150</v>
      </c>
      <c r="AF421" s="120">
        <v>87350</v>
      </c>
      <c r="AG421" s="120">
        <v>92642</v>
      </c>
      <c r="AH421" s="120">
        <v>97934</v>
      </c>
      <c r="AI421" s="120">
        <v>103226</v>
      </c>
      <c r="AJ421" s="120">
        <v>108518</v>
      </c>
      <c r="AK421" s="120">
        <v>113810</v>
      </c>
      <c r="AL421" s="120">
        <v>119102</v>
      </c>
      <c r="AM421" s="121">
        <v>124394</v>
      </c>
      <c r="AO421" s="119">
        <v>42350</v>
      </c>
      <c r="AP421" s="120">
        <v>55950</v>
      </c>
      <c r="AQ421" s="120">
        <v>59338</v>
      </c>
      <c r="AR421" s="120">
        <v>62726</v>
      </c>
      <c r="AS421" s="120">
        <v>66114</v>
      </c>
      <c r="AT421" s="120">
        <v>69502</v>
      </c>
      <c r="AU421" s="120">
        <v>72890</v>
      </c>
      <c r="AV421" s="120">
        <v>76278</v>
      </c>
      <c r="AW421" s="121">
        <v>79666</v>
      </c>
      <c r="AX421" s="119">
        <v>67750</v>
      </c>
      <c r="AY421" s="120">
        <v>89450</v>
      </c>
      <c r="AZ421" s="120">
        <v>94870</v>
      </c>
      <c r="BA421" s="120">
        <v>100290</v>
      </c>
      <c r="BB421" s="120">
        <v>105710</v>
      </c>
      <c r="BC421" s="120">
        <v>111130</v>
      </c>
      <c r="BD421" s="120">
        <v>116550</v>
      </c>
      <c r="BE421" s="120">
        <v>121970</v>
      </c>
      <c r="BF421" s="121">
        <v>127390</v>
      </c>
      <c r="BH421" s="119">
        <v>42850</v>
      </c>
      <c r="BI421" s="120">
        <v>56600</v>
      </c>
      <c r="BJ421" s="120">
        <v>60028</v>
      </c>
      <c r="BK421" s="120">
        <v>63456</v>
      </c>
      <c r="BL421" s="120">
        <v>66884</v>
      </c>
      <c r="BM421" s="120">
        <v>70312</v>
      </c>
      <c r="BN421" s="120">
        <v>73740</v>
      </c>
      <c r="BO421" s="120">
        <v>77168</v>
      </c>
      <c r="BP421" s="121">
        <v>80596</v>
      </c>
      <c r="BQ421" s="119">
        <v>68550</v>
      </c>
      <c r="BR421" s="120">
        <v>90500</v>
      </c>
      <c r="BS421" s="120">
        <v>95984</v>
      </c>
      <c r="BT421" s="120">
        <v>101468</v>
      </c>
      <c r="BU421" s="120">
        <v>106952</v>
      </c>
      <c r="BV421" s="120">
        <v>112436</v>
      </c>
      <c r="BW421" s="120">
        <v>117920</v>
      </c>
      <c r="BX421" s="120">
        <v>123404</v>
      </c>
      <c r="BY421" s="121">
        <v>128888</v>
      </c>
    </row>
    <row r="422" spans="1:77" x14ac:dyDescent="0.25">
      <c r="A422" s="85" t="s">
        <v>596</v>
      </c>
      <c r="C422">
        <v>38850</v>
      </c>
      <c r="D422">
        <v>51300</v>
      </c>
      <c r="E422">
        <v>54408</v>
      </c>
      <c r="F422">
        <v>57516</v>
      </c>
      <c r="G422">
        <v>60624</v>
      </c>
      <c r="H422">
        <v>63732</v>
      </c>
      <c r="I422">
        <v>66840</v>
      </c>
      <c r="J422">
        <v>69948</v>
      </c>
      <c r="K422">
        <v>73056</v>
      </c>
      <c r="L422">
        <v>62150</v>
      </c>
      <c r="M422">
        <v>82050</v>
      </c>
      <c r="N422">
        <v>87022</v>
      </c>
      <c r="O422">
        <v>91994</v>
      </c>
      <c r="P422">
        <v>96966</v>
      </c>
      <c r="Q422">
        <v>101938</v>
      </c>
      <c r="R422">
        <v>106910</v>
      </c>
      <c r="S422">
        <v>111882</v>
      </c>
      <c r="T422">
        <v>116854</v>
      </c>
      <c r="V422" s="119">
        <v>41350</v>
      </c>
      <c r="W422" s="120">
        <v>54600</v>
      </c>
      <c r="X422" s="120">
        <v>57908</v>
      </c>
      <c r="Y422" s="120">
        <v>61216</v>
      </c>
      <c r="Z422" s="120">
        <v>64524</v>
      </c>
      <c r="AA422" s="120">
        <v>67832</v>
      </c>
      <c r="AB422" s="120">
        <v>71140</v>
      </c>
      <c r="AC422" s="120">
        <v>74448</v>
      </c>
      <c r="AD422" s="121">
        <v>77756</v>
      </c>
      <c r="AE422" s="119">
        <v>66150</v>
      </c>
      <c r="AF422" s="120">
        <v>87350</v>
      </c>
      <c r="AG422" s="120">
        <v>92642</v>
      </c>
      <c r="AH422" s="120">
        <v>97934</v>
      </c>
      <c r="AI422" s="120">
        <v>103226</v>
      </c>
      <c r="AJ422" s="120">
        <v>108518</v>
      </c>
      <c r="AK422" s="120">
        <v>113810</v>
      </c>
      <c r="AL422" s="120">
        <v>119102</v>
      </c>
      <c r="AM422" s="121">
        <v>124394</v>
      </c>
      <c r="AO422" s="119">
        <v>42050</v>
      </c>
      <c r="AP422" s="120">
        <v>55550</v>
      </c>
      <c r="AQ422" s="120">
        <v>58914</v>
      </c>
      <c r="AR422" s="120">
        <v>62278</v>
      </c>
      <c r="AS422" s="120">
        <v>65642</v>
      </c>
      <c r="AT422" s="120">
        <v>69006</v>
      </c>
      <c r="AU422" s="120">
        <v>72370</v>
      </c>
      <c r="AV422" s="120">
        <v>75734</v>
      </c>
      <c r="AW422" s="121">
        <v>79098</v>
      </c>
      <c r="AX422" s="119">
        <v>67300</v>
      </c>
      <c r="AY422" s="120">
        <v>88850</v>
      </c>
      <c r="AZ422" s="120">
        <v>94234</v>
      </c>
      <c r="BA422" s="120">
        <v>99618</v>
      </c>
      <c r="BB422" s="120">
        <v>105002</v>
      </c>
      <c r="BC422" s="120">
        <v>110386</v>
      </c>
      <c r="BD422" s="120">
        <v>115770</v>
      </c>
      <c r="BE422" s="120">
        <v>121154</v>
      </c>
      <c r="BF422" s="121">
        <v>126538</v>
      </c>
      <c r="BH422" s="119">
        <v>42850</v>
      </c>
      <c r="BI422" s="120">
        <v>56600</v>
      </c>
      <c r="BJ422" s="120">
        <v>60028</v>
      </c>
      <c r="BK422" s="120">
        <v>63456</v>
      </c>
      <c r="BL422" s="120">
        <v>66884</v>
      </c>
      <c r="BM422" s="120">
        <v>70312</v>
      </c>
      <c r="BN422" s="120">
        <v>73740</v>
      </c>
      <c r="BO422" s="120">
        <v>77168</v>
      </c>
      <c r="BP422" s="121">
        <v>80596</v>
      </c>
      <c r="BQ422" s="119">
        <v>68550</v>
      </c>
      <c r="BR422" s="120">
        <v>90500</v>
      </c>
      <c r="BS422" s="120">
        <v>95984</v>
      </c>
      <c r="BT422" s="120">
        <v>101468</v>
      </c>
      <c r="BU422" s="120">
        <v>106952</v>
      </c>
      <c r="BV422" s="120">
        <v>112436</v>
      </c>
      <c r="BW422" s="120">
        <v>117920</v>
      </c>
      <c r="BX422" s="120">
        <v>123404</v>
      </c>
      <c r="BY422" s="121">
        <v>128888</v>
      </c>
    </row>
    <row r="423" spans="1:77" x14ac:dyDescent="0.25">
      <c r="A423" s="85" t="s">
        <v>597</v>
      </c>
      <c r="C423">
        <v>38700</v>
      </c>
      <c r="D423">
        <v>51100</v>
      </c>
      <c r="E423">
        <v>54196</v>
      </c>
      <c r="F423">
        <v>57292</v>
      </c>
      <c r="G423">
        <v>60388</v>
      </c>
      <c r="H423">
        <v>63484</v>
      </c>
      <c r="I423">
        <v>66580</v>
      </c>
      <c r="J423">
        <v>69676</v>
      </c>
      <c r="K423">
        <v>72772</v>
      </c>
      <c r="L423">
        <v>61900</v>
      </c>
      <c r="M423">
        <v>81700</v>
      </c>
      <c r="N423">
        <v>86652</v>
      </c>
      <c r="O423">
        <v>91604</v>
      </c>
      <c r="P423">
        <v>96556</v>
      </c>
      <c r="Q423">
        <v>101508</v>
      </c>
      <c r="R423">
        <v>106460</v>
      </c>
      <c r="S423">
        <v>111412</v>
      </c>
      <c r="T423">
        <v>116364</v>
      </c>
      <c r="V423" s="119">
        <v>41350</v>
      </c>
      <c r="W423" s="120">
        <v>54600</v>
      </c>
      <c r="X423" s="120">
        <v>57908</v>
      </c>
      <c r="Y423" s="120">
        <v>61216</v>
      </c>
      <c r="Z423" s="120">
        <v>64524</v>
      </c>
      <c r="AA423" s="120">
        <v>67832</v>
      </c>
      <c r="AB423" s="120">
        <v>71140</v>
      </c>
      <c r="AC423" s="120">
        <v>74448</v>
      </c>
      <c r="AD423" s="121">
        <v>77756</v>
      </c>
      <c r="AE423" s="119">
        <v>66150</v>
      </c>
      <c r="AF423" s="120">
        <v>87350</v>
      </c>
      <c r="AG423" s="120">
        <v>92642</v>
      </c>
      <c r="AH423" s="120">
        <v>97934</v>
      </c>
      <c r="AI423" s="120">
        <v>103226</v>
      </c>
      <c r="AJ423" s="120">
        <v>108518</v>
      </c>
      <c r="AK423" s="120">
        <v>113810</v>
      </c>
      <c r="AL423" s="120">
        <v>119102</v>
      </c>
      <c r="AM423" s="121">
        <v>124394</v>
      </c>
      <c r="AO423" s="119">
        <v>42050</v>
      </c>
      <c r="AP423" s="120">
        <v>55550</v>
      </c>
      <c r="AQ423" s="120">
        <v>58914</v>
      </c>
      <c r="AR423" s="120">
        <v>62278</v>
      </c>
      <c r="AS423" s="120">
        <v>65642</v>
      </c>
      <c r="AT423" s="120">
        <v>69006</v>
      </c>
      <c r="AU423" s="120">
        <v>72370</v>
      </c>
      <c r="AV423" s="120">
        <v>75734</v>
      </c>
      <c r="AW423" s="121">
        <v>79098</v>
      </c>
      <c r="AX423" s="119">
        <v>67300</v>
      </c>
      <c r="AY423" s="120">
        <v>88850</v>
      </c>
      <c r="AZ423" s="120">
        <v>94234</v>
      </c>
      <c r="BA423" s="120">
        <v>99618</v>
      </c>
      <c r="BB423" s="120">
        <v>105002</v>
      </c>
      <c r="BC423" s="120">
        <v>110386</v>
      </c>
      <c r="BD423" s="120">
        <v>115770</v>
      </c>
      <c r="BE423" s="120">
        <v>121154</v>
      </c>
      <c r="BF423" s="121">
        <v>126538</v>
      </c>
      <c r="BH423" s="119">
        <v>42850</v>
      </c>
      <c r="BI423" s="120">
        <v>56600</v>
      </c>
      <c r="BJ423" s="120">
        <v>60028</v>
      </c>
      <c r="BK423" s="120">
        <v>63456</v>
      </c>
      <c r="BL423" s="120">
        <v>66884</v>
      </c>
      <c r="BM423" s="120">
        <v>70312</v>
      </c>
      <c r="BN423" s="120">
        <v>73740</v>
      </c>
      <c r="BO423" s="120">
        <v>77168</v>
      </c>
      <c r="BP423" s="121">
        <v>80596</v>
      </c>
      <c r="BQ423" s="119">
        <v>68550</v>
      </c>
      <c r="BR423" s="120">
        <v>90500</v>
      </c>
      <c r="BS423" s="120">
        <v>95984</v>
      </c>
      <c r="BT423" s="120">
        <v>101468</v>
      </c>
      <c r="BU423" s="120">
        <v>106952</v>
      </c>
      <c r="BV423" s="120">
        <v>112436</v>
      </c>
      <c r="BW423" s="120">
        <v>117920</v>
      </c>
      <c r="BX423" s="120">
        <v>123404</v>
      </c>
      <c r="BY423" s="121">
        <v>128888</v>
      </c>
    </row>
    <row r="424" spans="1:77" x14ac:dyDescent="0.25">
      <c r="A424" s="85" t="s">
        <v>598</v>
      </c>
      <c r="C424">
        <v>45050</v>
      </c>
      <c r="D424">
        <v>59500</v>
      </c>
      <c r="E424">
        <v>63104</v>
      </c>
      <c r="F424">
        <v>66708</v>
      </c>
      <c r="G424">
        <v>70312</v>
      </c>
      <c r="H424">
        <v>73916</v>
      </c>
      <c r="I424">
        <v>77520</v>
      </c>
      <c r="J424">
        <v>81124</v>
      </c>
      <c r="K424">
        <v>84728</v>
      </c>
      <c r="L424">
        <v>72100</v>
      </c>
      <c r="M424">
        <v>95150</v>
      </c>
      <c r="N424">
        <v>100918</v>
      </c>
      <c r="O424">
        <v>106686</v>
      </c>
      <c r="P424">
        <v>112454</v>
      </c>
      <c r="Q424">
        <v>118222</v>
      </c>
      <c r="R424">
        <v>123990</v>
      </c>
      <c r="S424">
        <v>129758</v>
      </c>
      <c r="T424">
        <v>135526</v>
      </c>
      <c r="V424" s="119">
        <v>45950</v>
      </c>
      <c r="W424" s="120">
        <v>60700</v>
      </c>
      <c r="X424" s="120">
        <v>64376</v>
      </c>
      <c r="Y424" s="120">
        <v>68052</v>
      </c>
      <c r="Z424" s="120">
        <v>71728</v>
      </c>
      <c r="AA424" s="120">
        <v>75404</v>
      </c>
      <c r="AB424" s="120">
        <v>79080</v>
      </c>
      <c r="AC424" s="120">
        <v>82756</v>
      </c>
      <c r="AD424" s="121">
        <v>86432</v>
      </c>
      <c r="AE424" s="119">
        <v>73500</v>
      </c>
      <c r="AF424" s="120">
        <v>97050</v>
      </c>
      <c r="AG424" s="120">
        <v>102930</v>
      </c>
      <c r="AH424" s="120">
        <v>108810</v>
      </c>
      <c r="AI424" s="120">
        <v>114690</v>
      </c>
      <c r="AJ424" s="120">
        <v>120570</v>
      </c>
      <c r="AK424" s="120">
        <v>126450</v>
      </c>
      <c r="AL424" s="120">
        <v>132330</v>
      </c>
      <c r="AM424" s="121">
        <v>138210</v>
      </c>
      <c r="AO424" s="119">
        <v>45950</v>
      </c>
      <c r="AP424" s="120">
        <v>60700</v>
      </c>
      <c r="AQ424" s="120">
        <v>64376</v>
      </c>
      <c r="AR424" s="120">
        <v>68052</v>
      </c>
      <c r="AS424" s="120">
        <v>71728</v>
      </c>
      <c r="AT424" s="120">
        <v>75404</v>
      </c>
      <c r="AU424" s="120">
        <v>79080</v>
      </c>
      <c r="AV424" s="120">
        <v>82756</v>
      </c>
      <c r="AW424" s="121">
        <v>86432</v>
      </c>
      <c r="AX424" s="119">
        <v>73500</v>
      </c>
      <c r="AY424" s="120">
        <v>97050</v>
      </c>
      <c r="AZ424" s="120">
        <v>102930</v>
      </c>
      <c r="BA424" s="120">
        <v>108810</v>
      </c>
      <c r="BB424" s="120">
        <v>114690</v>
      </c>
      <c r="BC424" s="120">
        <v>120570</v>
      </c>
      <c r="BD424" s="120">
        <v>126450</v>
      </c>
      <c r="BE424" s="120">
        <v>132330</v>
      </c>
      <c r="BF424" s="121">
        <v>138210</v>
      </c>
      <c r="BH424" s="119">
        <v>49500</v>
      </c>
      <c r="BI424" s="120">
        <v>65300</v>
      </c>
      <c r="BJ424" s="120">
        <v>69260</v>
      </c>
      <c r="BK424" s="120">
        <v>73220</v>
      </c>
      <c r="BL424" s="120">
        <v>77180</v>
      </c>
      <c r="BM424" s="120">
        <v>81140</v>
      </c>
      <c r="BN424" s="120">
        <v>85100</v>
      </c>
      <c r="BO424" s="120">
        <v>89060</v>
      </c>
      <c r="BP424" s="121">
        <v>93020</v>
      </c>
      <c r="BQ424" s="119">
        <v>79200</v>
      </c>
      <c r="BR424" s="120">
        <v>104550</v>
      </c>
      <c r="BS424" s="120">
        <v>110886</v>
      </c>
      <c r="BT424" s="120">
        <v>117222</v>
      </c>
      <c r="BU424" s="120">
        <v>123558</v>
      </c>
      <c r="BV424" s="120">
        <v>129894</v>
      </c>
      <c r="BW424" s="120">
        <v>136230</v>
      </c>
      <c r="BX424" s="120">
        <v>142566</v>
      </c>
      <c r="BY424" s="121">
        <v>148902</v>
      </c>
    </row>
    <row r="425" spans="1:77" x14ac:dyDescent="0.25">
      <c r="A425" s="85" t="s">
        <v>599</v>
      </c>
      <c r="C425">
        <v>38550</v>
      </c>
      <c r="D425">
        <v>50900</v>
      </c>
      <c r="E425">
        <v>53984</v>
      </c>
      <c r="F425">
        <v>57068</v>
      </c>
      <c r="G425">
        <v>60152</v>
      </c>
      <c r="H425">
        <v>63236</v>
      </c>
      <c r="I425">
        <v>66320</v>
      </c>
      <c r="J425">
        <v>69404</v>
      </c>
      <c r="K425">
        <v>72488</v>
      </c>
      <c r="L425">
        <v>61700</v>
      </c>
      <c r="M425">
        <v>81450</v>
      </c>
      <c r="N425">
        <v>86386</v>
      </c>
      <c r="O425">
        <v>91322</v>
      </c>
      <c r="P425">
        <v>96258</v>
      </c>
      <c r="Q425">
        <v>101194</v>
      </c>
      <c r="R425">
        <v>106130</v>
      </c>
      <c r="S425">
        <v>111066</v>
      </c>
      <c r="T425">
        <v>116002</v>
      </c>
      <c r="V425" s="119">
        <v>42400</v>
      </c>
      <c r="W425" s="120">
        <v>55950</v>
      </c>
      <c r="X425" s="120">
        <v>59342</v>
      </c>
      <c r="Y425" s="120">
        <v>62734</v>
      </c>
      <c r="Z425" s="120">
        <v>66126</v>
      </c>
      <c r="AA425" s="120">
        <v>69518</v>
      </c>
      <c r="AB425" s="120">
        <v>72910</v>
      </c>
      <c r="AC425" s="120">
        <v>76302</v>
      </c>
      <c r="AD425" s="121">
        <v>79694</v>
      </c>
      <c r="AE425" s="119">
        <v>67850</v>
      </c>
      <c r="AF425" s="120">
        <v>89550</v>
      </c>
      <c r="AG425" s="120">
        <v>94978</v>
      </c>
      <c r="AH425" s="120">
        <v>100406</v>
      </c>
      <c r="AI425" s="120">
        <v>105834</v>
      </c>
      <c r="AJ425" s="120">
        <v>111262</v>
      </c>
      <c r="AK425" s="120">
        <v>116690</v>
      </c>
      <c r="AL425" s="120">
        <v>122118</v>
      </c>
      <c r="AM425" s="121">
        <v>127546</v>
      </c>
      <c r="AO425" s="119">
        <v>44250</v>
      </c>
      <c r="AP425" s="120">
        <v>58450</v>
      </c>
      <c r="AQ425" s="120">
        <v>61990</v>
      </c>
      <c r="AR425" s="120">
        <v>65530</v>
      </c>
      <c r="AS425" s="120">
        <v>69070</v>
      </c>
      <c r="AT425" s="120">
        <v>72610</v>
      </c>
      <c r="AU425" s="120">
        <v>76150</v>
      </c>
      <c r="AV425" s="120">
        <v>79690</v>
      </c>
      <c r="AW425" s="121">
        <v>83230</v>
      </c>
      <c r="AX425" s="119">
        <v>70800</v>
      </c>
      <c r="AY425" s="120">
        <v>93500</v>
      </c>
      <c r="AZ425" s="120">
        <v>99164</v>
      </c>
      <c r="BA425" s="120">
        <v>104828</v>
      </c>
      <c r="BB425" s="120">
        <v>110492</v>
      </c>
      <c r="BC425" s="120">
        <v>116156</v>
      </c>
      <c r="BD425" s="120">
        <v>121820</v>
      </c>
      <c r="BE425" s="120">
        <v>127484</v>
      </c>
      <c r="BF425" s="121">
        <v>133148</v>
      </c>
      <c r="BH425" s="119">
        <v>44250</v>
      </c>
      <c r="BI425" s="120">
        <v>58450</v>
      </c>
      <c r="BJ425" s="120">
        <v>61990</v>
      </c>
      <c r="BK425" s="120">
        <v>65530</v>
      </c>
      <c r="BL425" s="120">
        <v>69070</v>
      </c>
      <c r="BM425" s="120">
        <v>72610</v>
      </c>
      <c r="BN425" s="120">
        <v>76150</v>
      </c>
      <c r="BO425" s="120">
        <v>79690</v>
      </c>
      <c r="BP425" s="121">
        <v>83230</v>
      </c>
      <c r="BQ425" s="119">
        <v>70800</v>
      </c>
      <c r="BR425" s="120">
        <v>93500</v>
      </c>
      <c r="BS425" s="120">
        <v>99164</v>
      </c>
      <c r="BT425" s="120">
        <v>104828</v>
      </c>
      <c r="BU425" s="120">
        <v>110492</v>
      </c>
      <c r="BV425" s="120">
        <v>116156</v>
      </c>
      <c r="BW425" s="120">
        <v>121820</v>
      </c>
      <c r="BX425" s="120">
        <v>127484</v>
      </c>
      <c r="BY425" s="121">
        <v>133148</v>
      </c>
    </row>
    <row r="426" spans="1:77" x14ac:dyDescent="0.25">
      <c r="A426" s="85" t="s">
        <v>600</v>
      </c>
      <c r="C426">
        <v>39300</v>
      </c>
      <c r="D426">
        <v>51900</v>
      </c>
      <c r="E426">
        <v>55044</v>
      </c>
      <c r="F426">
        <v>58188</v>
      </c>
      <c r="G426">
        <v>61332</v>
      </c>
      <c r="H426">
        <v>64476</v>
      </c>
      <c r="I426">
        <v>67620</v>
      </c>
      <c r="J426">
        <v>70764</v>
      </c>
      <c r="K426">
        <v>73908</v>
      </c>
      <c r="L426">
        <v>62900</v>
      </c>
      <c r="M426">
        <v>83050</v>
      </c>
      <c r="N426">
        <v>88082</v>
      </c>
      <c r="O426">
        <v>93114</v>
      </c>
      <c r="P426">
        <v>98146</v>
      </c>
      <c r="Q426">
        <v>103178</v>
      </c>
      <c r="R426">
        <v>108210</v>
      </c>
      <c r="S426">
        <v>113242</v>
      </c>
      <c r="T426">
        <v>118274</v>
      </c>
      <c r="V426" s="119">
        <v>41350</v>
      </c>
      <c r="W426" s="120">
        <v>54600</v>
      </c>
      <c r="X426" s="120">
        <v>57908</v>
      </c>
      <c r="Y426" s="120">
        <v>61216</v>
      </c>
      <c r="Z426" s="120">
        <v>64524</v>
      </c>
      <c r="AA426" s="120">
        <v>67832</v>
      </c>
      <c r="AB426" s="120">
        <v>71140</v>
      </c>
      <c r="AC426" s="120">
        <v>74448</v>
      </c>
      <c r="AD426" s="121">
        <v>77756</v>
      </c>
      <c r="AE426" s="119">
        <v>66150</v>
      </c>
      <c r="AF426" s="120">
        <v>87350</v>
      </c>
      <c r="AG426" s="120">
        <v>92642</v>
      </c>
      <c r="AH426" s="120">
        <v>97934</v>
      </c>
      <c r="AI426" s="120">
        <v>103226</v>
      </c>
      <c r="AJ426" s="120">
        <v>108518</v>
      </c>
      <c r="AK426" s="120">
        <v>113810</v>
      </c>
      <c r="AL426" s="120">
        <v>119102</v>
      </c>
      <c r="AM426" s="121">
        <v>124394</v>
      </c>
      <c r="AO426" s="119">
        <v>42050</v>
      </c>
      <c r="AP426" s="120">
        <v>55550</v>
      </c>
      <c r="AQ426" s="120">
        <v>58914</v>
      </c>
      <c r="AR426" s="120">
        <v>62278</v>
      </c>
      <c r="AS426" s="120">
        <v>65642</v>
      </c>
      <c r="AT426" s="120">
        <v>69006</v>
      </c>
      <c r="AU426" s="120">
        <v>72370</v>
      </c>
      <c r="AV426" s="120">
        <v>75734</v>
      </c>
      <c r="AW426" s="121">
        <v>79098</v>
      </c>
      <c r="AX426" s="119">
        <v>67300</v>
      </c>
      <c r="AY426" s="120">
        <v>88850</v>
      </c>
      <c r="AZ426" s="120">
        <v>94234</v>
      </c>
      <c r="BA426" s="120">
        <v>99618</v>
      </c>
      <c r="BB426" s="120">
        <v>105002</v>
      </c>
      <c r="BC426" s="120">
        <v>110386</v>
      </c>
      <c r="BD426" s="120">
        <v>115770</v>
      </c>
      <c r="BE426" s="120">
        <v>121154</v>
      </c>
      <c r="BF426" s="121">
        <v>126538</v>
      </c>
      <c r="BH426" s="119">
        <v>42850</v>
      </c>
      <c r="BI426" s="120">
        <v>56600</v>
      </c>
      <c r="BJ426" s="120">
        <v>60028</v>
      </c>
      <c r="BK426" s="120">
        <v>63456</v>
      </c>
      <c r="BL426" s="120">
        <v>66884</v>
      </c>
      <c r="BM426" s="120">
        <v>70312</v>
      </c>
      <c r="BN426" s="120">
        <v>73740</v>
      </c>
      <c r="BO426" s="120">
        <v>77168</v>
      </c>
      <c r="BP426" s="121">
        <v>80596</v>
      </c>
      <c r="BQ426" s="119">
        <v>68550</v>
      </c>
      <c r="BR426" s="120">
        <v>90500</v>
      </c>
      <c r="BS426" s="120">
        <v>95984</v>
      </c>
      <c r="BT426" s="120">
        <v>101468</v>
      </c>
      <c r="BU426" s="120">
        <v>106952</v>
      </c>
      <c r="BV426" s="120">
        <v>112436</v>
      </c>
      <c r="BW426" s="120">
        <v>117920</v>
      </c>
      <c r="BX426" s="120">
        <v>123404</v>
      </c>
      <c r="BY426" s="121">
        <v>128888</v>
      </c>
    </row>
    <row r="427" spans="1:77" x14ac:dyDescent="0.25">
      <c r="A427" s="85" t="s">
        <v>601</v>
      </c>
      <c r="C427">
        <v>38850</v>
      </c>
      <c r="D427">
        <v>51300</v>
      </c>
      <c r="E427">
        <v>54408</v>
      </c>
      <c r="F427">
        <v>57516</v>
      </c>
      <c r="G427">
        <v>60624</v>
      </c>
      <c r="H427">
        <v>63732</v>
      </c>
      <c r="I427">
        <v>66840</v>
      </c>
      <c r="J427">
        <v>69948</v>
      </c>
      <c r="K427">
        <v>73056</v>
      </c>
      <c r="L427">
        <v>62150</v>
      </c>
      <c r="M427">
        <v>82050</v>
      </c>
      <c r="N427">
        <v>87022</v>
      </c>
      <c r="O427">
        <v>91994</v>
      </c>
      <c r="P427">
        <v>96966</v>
      </c>
      <c r="Q427">
        <v>101938</v>
      </c>
      <c r="R427">
        <v>106910</v>
      </c>
      <c r="S427">
        <v>111882</v>
      </c>
      <c r="T427">
        <v>116854</v>
      </c>
      <c r="V427" s="119">
        <v>41350</v>
      </c>
      <c r="W427" s="120">
        <v>54600</v>
      </c>
      <c r="X427" s="120">
        <v>57908</v>
      </c>
      <c r="Y427" s="120">
        <v>61216</v>
      </c>
      <c r="Z427" s="120">
        <v>64524</v>
      </c>
      <c r="AA427" s="120">
        <v>67832</v>
      </c>
      <c r="AB427" s="120">
        <v>71140</v>
      </c>
      <c r="AC427" s="120">
        <v>74448</v>
      </c>
      <c r="AD427" s="121">
        <v>77756</v>
      </c>
      <c r="AE427" s="119">
        <v>66150</v>
      </c>
      <c r="AF427" s="120">
        <v>87350</v>
      </c>
      <c r="AG427" s="120">
        <v>92642</v>
      </c>
      <c r="AH427" s="120">
        <v>97934</v>
      </c>
      <c r="AI427" s="120">
        <v>103226</v>
      </c>
      <c r="AJ427" s="120">
        <v>108518</v>
      </c>
      <c r="AK427" s="120">
        <v>113810</v>
      </c>
      <c r="AL427" s="120">
        <v>119102</v>
      </c>
      <c r="AM427" s="121">
        <v>124394</v>
      </c>
      <c r="AO427" s="119">
        <v>42050</v>
      </c>
      <c r="AP427" s="120">
        <v>55550</v>
      </c>
      <c r="AQ427" s="120">
        <v>58914</v>
      </c>
      <c r="AR427" s="120">
        <v>62278</v>
      </c>
      <c r="AS427" s="120">
        <v>65642</v>
      </c>
      <c r="AT427" s="120">
        <v>69006</v>
      </c>
      <c r="AU427" s="120">
        <v>72370</v>
      </c>
      <c r="AV427" s="120">
        <v>75734</v>
      </c>
      <c r="AW427" s="121">
        <v>79098</v>
      </c>
      <c r="AX427" s="119">
        <v>67300</v>
      </c>
      <c r="AY427" s="120">
        <v>88850</v>
      </c>
      <c r="AZ427" s="120">
        <v>94234</v>
      </c>
      <c r="BA427" s="120">
        <v>99618</v>
      </c>
      <c r="BB427" s="120">
        <v>105002</v>
      </c>
      <c r="BC427" s="120">
        <v>110386</v>
      </c>
      <c r="BD427" s="120">
        <v>115770</v>
      </c>
      <c r="BE427" s="120">
        <v>121154</v>
      </c>
      <c r="BF427" s="121">
        <v>126538</v>
      </c>
      <c r="BH427" s="119">
        <v>42850</v>
      </c>
      <c r="BI427" s="120">
        <v>56600</v>
      </c>
      <c r="BJ427" s="120">
        <v>60028</v>
      </c>
      <c r="BK427" s="120">
        <v>63456</v>
      </c>
      <c r="BL427" s="120">
        <v>66884</v>
      </c>
      <c r="BM427" s="120">
        <v>70312</v>
      </c>
      <c r="BN427" s="120">
        <v>73740</v>
      </c>
      <c r="BO427" s="120">
        <v>77168</v>
      </c>
      <c r="BP427" s="121">
        <v>80596</v>
      </c>
      <c r="BQ427" s="119">
        <v>68550</v>
      </c>
      <c r="BR427" s="120">
        <v>90500</v>
      </c>
      <c r="BS427" s="120">
        <v>95984</v>
      </c>
      <c r="BT427" s="120">
        <v>101468</v>
      </c>
      <c r="BU427" s="120">
        <v>106952</v>
      </c>
      <c r="BV427" s="120">
        <v>112436</v>
      </c>
      <c r="BW427" s="120">
        <v>117920</v>
      </c>
      <c r="BX427" s="120">
        <v>123404</v>
      </c>
      <c r="BY427" s="121">
        <v>128888</v>
      </c>
    </row>
    <row r="428" spans="1:77" x14ac:dyDescent="0.25">
      <c r="A428" s="85" t="s">
        <v>602</v>
      </c>
      <c r="C428">
        <v>41200</v>
      </c>
      <c r="D428">
        <v>54400</v>
      </c>
      <c r="E428">
        <v>57696</v>
      </c>
      <c r="F428">
        <v>60992</v>
      </c>
      <c r="G428">
        <v>64288</v>
      </c>
      <c r="H428">
        <v>67584</v>
      </c>
      <c r="I428">
        <v>70880</v>
      </c>
      <c r="J428">
        <v>74176</v>
      </c>
      <c r="K428">
        <v>77472</v>
      </c>
      <c r="L428">
        <v>65900</v>
      </c>
      <c r="M428">
        <v>87000</v>
      </c>
      <c r="N428">
        <v>92272</v>
      </c>
      <c r="O428">
        <v>97544</v>
      </c>
      <c r="P428">
        <v>102816</v>
      </c>
      <c r="Q428">
        <v>108088</v>
      </c>
      <c r="R428">
        <v>113360</v>
      </c>
      <c r="S428">
        <v>118632</v>
      </c>
      <c r="T428">
        <v>123904</v>
      </c>
      <c r="V428" s="119">
        <v>42600</v>
      </c>
      <c r="W428" s="120">
        <v>56250</v>
      </c>
      <c r="X428" s="120">
        <v>59658</v>
      </c>
      <c r="Y428" s="120">
        <v>63066</v>
      </c>
      <c r="Z428" s="120">
        <v>66474</v>
      </c>
      <c r="AA428" s="120">
        <v>69882</v>
      </c>
      <c r="AB428" s="120">
        <v>73290</v>
      </c>
      <c r="AC428" s="120">
        <v>76698</v>
      </c>
      <c r="AD428" s="121">
        <v>80106</v>
      </c>
      <c r="AE428" s="119">
        <v>68150</v>
      </c>
      <c r="AF428" s="120">
        <v>90000</v>
      </c>
      <c r="AG428" s="120">
        <v>95452</v>
      </c>
      <c r="AH428" s="120">
        <v>100904</v>
      </c>
      <c r="AI428" s="120">
        <v>106356</v>
      </c>
      <c r="AJ428" s="120">
        <v>111808</v>
      </c>
      <c r="AK428" s="120">
        <v>117260</v>
      </c>
      <c r="AL428" s="120">
        <v>122712</v>
      </c>
      <c r="AM428" s="121">
        <v>128164</v>
      </c>
      <c r="AO428" s="119">
        <v>45950</v>
      </c>
      <c r="AP428" s="120">
        <v>60700</v>
      </c>
      <c r="AQ428" s="120">
        <v>64376</v>
      </c>
      <c r="AR428" s="120">
        <v>68052</v>
      </c>
      <c r="AS428" s="120">
        <v>71728</v>
      </c>
      <c r="AT428" s="120">
        <v>75404</v>
      </c>
      <c r="AU428" s="120">
        <v>79080</v>
      </c>
      <c r="AV428" s="120">
        <v>82756</v>
      </c>
      <c r="AW428" s="121">
        <v>86432</v>
      </c>
      <c r="AX428" s="119">
        <v>73500</v>
      </c>
      <c r="AY428" s="120">
        <v>97050</v>
      </c>
      <c r="AZ428" s="120">
        <v>102930</v>
      </c>
      <c r="BA428" s="120">
        <v>108810</v>
      </c>
      <c r="BB428" s="120">
        <v>114690</v>
      </c>
      <c r="BC428" s="120">
        <v>120570</v>
      </c>
      <c r="BD428" s="120">
        <v>126450</v>
      </c>
      <c r="BE428" s="120">
        <v>132330</v>
      </c>
      <c r="BF428" s="121">
        <v>138210</v>
      </c>
      <c r="BH428" s="119">
        <v>45950</v>
      </c>
      <c r="BI428" s="120">
        <v>60700</v>
      </c>
      <c r="BJ428" s="120">
        <v>64376</v>
      </c>
      <c r="BK428" s="120">
        <v>68052</v>
      </c>
      <c r="BL428" s="120">
        <v>71728</v>
      </c>
      <c r="BM428" s="120">
        <v>75404</v>
      </c>
      <c r="BN428" s="120">
        <v>79080</v>
      </c>
      <c r="BO428" s="120">
        <v>82756</v>
      </c>
      <c r="BP428" s="121">
        <v>86432</v>
      </c>
      <c r="BQ428" s="119">
        <v>73500</v>
      </c>
      <c r="BR428" s="120">
        <v>97050</v>
      </c>
      <c r="BS428" s="120">
        <v>102930</v>
      </c>
      <c r="BT428" s="120">
        <v>108810</v>
      </c>
      <c r="BU428" s="120">
        <v>114690</v>
      </c>
      <c r="BV428" s="120">
        <v>120570</v>
      </c>
      <c r="BW428" s="120">
        <v>126450</v>
      </c>
      <c r="BX428" s="120">
        <v>132330</v>
      </c>
      <c r="BY428" s="121">
        <v>138210</v>
      </c>
    </row>
    <row r="429" spans="1:77" x14ac:dyDescent="0.25">
      <c r="A429" s="85" t="s">
        <v>603</v>
      </c>
      <c r="C429">
        <v>41600</v>
      </c>
      <c r="D429">
        <v>54950</v>
      </c>
      <c r="E429">
        <v>58278</v>
      </c>
      <c r="F429">
        <v>61606</v>
      </c>
      <c r="G429">
        <v>64934</v>
      </c>
      <c r="H429">
        <v>68262</v>
      </c>
      <c r="I429">
        <v>71590</v>
      </c>
      <c r="J429">
        <v>74918</v>
      </c>
      <c r="K429">
        <v>78246</v>
      </c>
      <c r="L429">
        <v>66550</v>
      </c>
      <c r="M429">
        <v>87850</v>
      </c>
      <c r="N429">
        <v>93174</v>
      </c>
      <c r="O429">
        <v>98498</v>
      </c>
      <c r="P429">
        <v>103822</v>
      </c>
      <c r="Q429">
        <v>109146</v>
      </c>
      <c r="R429">
        <v>114470</v>
      </c>
      <c r="S429">
        <v>119794</v>
      </c>
      <c r="T429">
        <v>125118</v>
      </c>
      <c r="V429" s="119">
        <v>41600</v>
      </c>
      <c r="W429" s="120">
        <v>54950</v>
      </c>
      <c r="X429" s="120">
        <v>58278</v>
      </c>
      <c r="Y429" s="120">
        <v>61606</v>
      </c>
      <c r="Z429" s="120">
        <v>64934</v>
      </c>
      <c r="AA429" s="120">
        <v>68262</v>
      </c>
      <c r="AB429" s="120">
        <v>71590</v>
      </c>
      <c r="AC429" s="120">
        <v>74918</v>
      </c>
      <c r="AD429" s="121">
        <v>78246</v>
      </c>
      <c r="AE429" s="119">
        <v>66550</v>
      </c>
      <c r="AF429" s="120">
        <v>87850</v>
      </c>
      <c r="AG429" s="120">
        <v>93174</v>
      </c>
      <c r="AH429" s="120">
        <v>98498</v>
      </c>
      <c r="AI429" s="120">
        <v>103822</v>
      </c>
      <c r="AJ429" s="120">
        <v>109146</v>
      </c>
      <c r="AK429" s="120">
        <v>114470</v>
      </c>
      <c r="AL429" s="120">
        <v>119794</v>
      </c>
      <c r="AM429" s="121">
        <v>125118</v>
      </c>
      <c r="AO429" s="119">
        <v>42050</v>
      </c>
      <c r="AP429" s="120">
        <v>55550</v>
      </c>
      <c r="AQ429" s="120">
        <v>58914</v>
      </c>
      <c r="AR429" s="120">
        <v>62278</v>
      </c>
      <c r="AS429" s="120">
        <v>65642</v>
      </c>
      <c r="AT429" s="120">
        <v>69006</v>
      </c>
      <c r="AU429" s="120">
        <v>72370</v>
      </c>
      <c r="AV429" s="120">
        <v>75734</v>
      </c>
      <c r="AW429" s="121">
        <v>79098</v>
      </c>
      <c r="AX429" s="119">
        <v>67300</v>
      </c>
      <c r="AY429" s="120">
        <v>88850</v>
      </c>
      <c r="AZ429" s="120">
        <v>94234</v>
      </c>
      <c r="BA429" s="120">
        <v>99618</v>
      </c>
      <c r="BB429" s="120">
        <v>105002</v>
      </c>
      <c r="BC429" s="120">
        <v>110386</v>
      </c>
      <c r="BD429" s="120">
        <v>115770</v>
      </c>
      <c r="BE429" s="120">
        <v>121154</v>
      </c>
      <c r="BF429" s="121">
        <v>126538</v>
      </c>
      <c r="BH429" s="119">
        <v>42850</v>
      </c>
      <c r="BI429" s="120">
        <v>56600</v>
      </c>
      <c r="BJ429" s="120">
        <v>60028</v>
      </c>
      <c r="BK429" s="120">
        <v>63456</v>
      </c>
      <c r="BL429" s="120">
        <v>66884</v>
      </c>
      <c r="BM429" s="120">
        <v>70312</v>
      </c>
      <c r="BN429" s="120">
        <v>73740</v>
      </c>
      <c r="BO429" s="120">
        <v>77168</v>
      </c>
      <c r="BP429" s="121">
        <v>80596</v>
      </c>
      <c r="BQ429" s="119">
        <v>68550</v>
      </c>
      <c r="BR429" s="120">
        <v>90500</v>
      </c>
      <c r="BS429" s="120">
        <v>95984</v>
      </c>
      <c r="BT429" s="120">
        <v>101468</v>
      </c>
      <c r="BU429" s="120">
        <v>106952</v>
      </c>
      <c r="BV429" s="120">
        <v>112436</v>
      </c>
      <c r="BW429" s="120">
        <v>117920</v>
      </c>
      <c r="BX429" s="120">
        <v>123404</v>
      </c>
      <c r="BY429" s="121">
        <v>128888</v>
      </c>
    </row>
    <row r="430" spans="1:77" x14ac:dyDescent="0.25">
      <c r="A430" s="85" t="s">
        <v>604</v>
      </c>
      <c r="C430">
        <v>42550</v>
      </c>
      <c r="D430">
        <v>56200</v>
      </c>
      <c r="E430">
        <v>59604</v>
      </c>
      <c r="F430">
        <v>63008</v>
      </c>
      <c r="G430">
        <v>66412</v>
      </c>
      <c r="H430">
        <v>69816</v>
      </c>
      <c r="I430">
        <v>73220</v>
      </c>
      <c r="J430">
        <v>76624</v>
      </c>
      <c r="K430">
        <v>80028</v>
      </c>
      <c r="L430">
        <v>68100</v>
      </c>
      <c r="M430">
        <v>89900</v>
      </c>
      <c r="N430">
        <v>95348</v>
      </c>
      <c r="O430">
        <v>100796</v>
      </c>
      <c r="P430">
        <v>106244</v>
      </c>
      <c r="Q430">
        <v>111692</v>
      </c>
      <c r="R430">
        <v>117140</v>
      </c>
      <c r="S430">
        <v>122588</v>
      </c>
      <c r="T430">
        <v>128036</v>
      </c>
      <c r="V430" s="119">
        <v>45750</v>
      </c>
      <c r="W430" s="120">
        <v>60400</v>
      </c>
      <c r="X430" s="120">
        <v>64060</v>
      </c>
      <c r="Y430" s="120">
        <v>67720</v>
      </c>
      <c r="Z430" s="120">
        <v>71380</v>
      </c>
      <c r="AA430" s="120">
        <v>75040</v>
      </c>
      <c r="AB430" s="120">
        <v>78700</v>
      </c>
      <c r="AC430" s="120">
        <v>82360</v>
      </c>
      <c r="AD430" s="121">
        <v>86020</v>
      </c>
      <c r="AE430" s="119">
        <v>73200</v>
      </c>
      <c r="AF430" s="120">
        <v>96650</v>
      </c>
      <c r="AG430" s="120">
        <v>102506</v>
      </c>
      <c r="AH430" s="120">
        <v>108362</v>
      </c>
      <c r="AI430" s="120">
        <v>114218</v>
      </c>
      <c r="AJ430" s="120">
        <v>120074</v>
      </c>
      <c r="AK430" s="120">
        <v>125930</v>
      </c>
      <c r="AL430" s="120">
        <v>131786</v>
      </c>
      <c r="AM430" s="121">
        <v>137642</v>
      </c>
      <c r="AO430" s="119">
        <v>46900</v>
      </c>
      <c r="AP430" s="120">
        <v>61950</v>
      </c>
      <c r="AQ430" s="120">
        <v>65702</v>
      </c>
      <c r="AR430" s="120">
        <v>69454</v>
      </c>
      <c r="AS430" s="120">
        <v>73206</v>
      </c>
      <c r="AT430" s="120">
        <v>76958</v>
      </c>
      <c r="AU430" s="120">
        <v>80710</v>
      </c>
      <c r="AV430" s="120">
        <v>84462</v>
      </c>
      <c r="AW430" s="121">
        <v>88214</v>
      </c>
      <c r="AX430" s="119">
        <v>75050</v>
      </c>
      <c r="AY430" s="120">
        <v>99100</v>
      </c>
      <c r="AZ430" s="120">
        <v>105104</v>
      </c>
      <c r="BA430" s="120">
        <v>111108</v>
      </c>
      <c r="BB430" s="120">
        <v>117112</v>
      </c>
      <c r="BC430" s="120">
        <v>123116</v>
      </c>
      <c r="BD430" s="120">
        <v>129120</v>
      </c>
      <c r="BE430" s="120">
        <v>135124</v>
      </c>
      <c r="BF430" s="121">
        <v>141128</v>
      </c>
      <c r="BH430" s="119">
        <v>48250</v>
      </c>
      <c r="BI430" s="120">
        <v>63700</v>
      </c>
      <c r="BJ430" s="120">
        <v>67560</v>
      </c>
      <c r="BK430" s="120">
        <v>71420</v>
      </c>
      <c r="BL430" s="120">
        <v>75280</v>
      </c>
      <c r="BM430" s="120">
        <v>79140</v>
      </c>
      <c r="BN430" s="120">
        <v>83000</v>
      </c>
      <c r="BO430" s="120">
        <v>86860</v>
      </c>
      <c r="BP430" s="121">
        <v>90720</v>
      </c>
      <c r="BQ430" s="119">
        <v>77200</v>
      </c>
      <c r="BR430" s="120">
        <v>101950</v>
      </c>
      <c r="BS430" s="120">
        <v>108126</v>
      </c>
      <c r="BT430" s="120">
        <v>114302</v>
      </c>
      <c r="BU430" s="120">
        <v>120478</v>
      </c>
      <c r="BV430" s="120">
        <v>126654</v>
      </c>
      <c r="BW430" s="120">
        <v>132830</v>
      </c>
      <c r="BX430" s="120">
        <v>139006</v>
      </c>
      <c r="BY430" s="121">
        <v>145182</v>
      </c>
    </row>
    <row r="431" spans="1:77" x14ac:dyDescent="0.25">
      <c r="A431" s="85" t="s">
        <v>605</v>
      </c>
      <c r="C431">
        <v>38550</v>
      </c>
      <c r="D431">
        <v>50900</v>
      </c>
      <c r="E431">
        <v>53984</v>
      </c>
      <c r="F431">
        <v>57068</v>
      </c>
      <c r="G431">
        <v>60152</v>
      </c>
      <c r="H431">
        <v>63236</v>
      </c>
      <c r="I431">
        <v>66320</v>
      </c>
      <c r="J431">
        <v>69404</v>
      </c>
      <c r="K431">
        <v>72488</v>
      </c>
      <c r="L431">
        <v>61700</v>
      </c>
      <c r="M431">
        <v>81450</v>
      </c>
      <c r="N431">
        <v>86386</v>
      </c>
      <c r="O431">
        <v>91322</v>
      </c>
      <c r="P431">
        <v>96258</v>
      </c>
      <c r="Q431">
        <v>101194</v>
      </c>
      <c r="R431">
        <v>106130</v>
      </c>
      <c r="S431">
        <v>111066</v>
      </c>
      <c r="T431">
        <v>116002</v>
      </c>
      <c r="V431" s="119">
        <v>41350</v>
      </c>
      <c r="W431" s="120">
        <v>54600</v>
      </c>
      <c r="X431" s="120">
        <v>57908</v>
      </c>
      <c r="Y431" s="120">
        <v>61216</v>
      </c>
      <c r="Z431" s="120">
        <v>64524</v>
      </c>
      <c r="AA431" s="120">
        <v>67832</v>
      </c>
      <c r="AB431" s="120">
        <v>71140</v>
      </c>
      <c r="AC431" s="120">
        <v>74448</v>
      </c>
      <c r="AD431" s="121">
        <v>77756</v>
      </c>
      <c r="AE431" s="119">
        <v>66150</v>
      </c>
      <c r="AF431" s="120">
        <v>87350</v>
      </c>
      <c r="AG431" s="120">
        <v>92642</v>
      </c>
      <c r="AH431" s="120">
        <v>97934</v>
      </c>
      <c r="AI431" s="120">
        <v>103226</v>
      </c>
      <c r="AJ431" s="120">
        <v>108518</v>
      </c>
      <c r="AK431" s="120">
        <v>113810</v>
      </c>
      <c r="AL431" s="120">
        <v>119102</v>
      </c>
      <c r="AM431" s="121">
        <v>124394</v>
      </c>
      <c r="AO431" s="119">
        <v>42050</v>
      </c>
      <c r="AP431" s="120">
        <v>55550</v>
      </c>
      <c r="AQ431" s="120">
        <v>58914</v>
      </c>
      <c r="AR431" s="120">
        <v>62278</v>
      </c>
      <c r="AS431" s="120">
        <v>65642</v>
      </c>
      <c r="AT431" s="120">
        <v>69006</v>
      </c>
      <c r="AU431" s="120">
        <v>72370</v>
      </c>
      <c r="AV431" s="120">
        <v>75734</v>
      </c>
      <c r="AW431" s="121">
        <v>79098</v>
      </c>
      <c r="AX431" s="119">
        <v>67300</v>
      </c>
      <c r="AY431" s="120">
        <v>88850</v>
      </c>
      <c r="AZ431" s="120">
        <v>94234</v>
      </c>
      <c r="BA431" s="120">
        <v>99618</v>
      </c>
      <c r="BB431" s="120">
        <v>105002</v>
      </c>
      <c r="BC431" s="120">
        <v>110386</v>
      </c>
      <c r="BD431" s="120">
        <v>115770</v>
      </c>
      <c r="BE431" s="120">
        <v>121154</v>
      </c>
      <c r="BF431" s="121">
        <v>126538</v>
      </c>
      <c r="BH431" s="119">
        <v>42850</v>
      </c>
      <c r="BI431" s="120">
        <v>56600</v>
      </c>
      <c r="BJ431" s="120">
        <v>60028</v>
      </c>
      <c r="BK431" s="120">
        <v>63456</v>
      </c>
      <c r="BL431" s="120">
        <v>66884</v>
      </c>
      <c r="BM431" s="120">
        <v>70312</v>
      </c>
      <c r="BN431" s="120">
        <v>73740</v>
      </c>
      <c r="BO431" s="120">
        <v>77168</v>
      </c>
      <c r="BP431" s="121">
        <v>80596</v>
      </c>
      <c r="BQ431" s="119">
        <v>68550</v>
      </c>
      <c r="BR431" s="120">
        <v>90500</v>
      </c>
      <c r="BS431" s="120">
        <v>95984</v>
      </c>
      <c r="BT431" s="120">
        <v>101468</v>
      </c>
      <c r="BU431" s="120">
        <v>106952</v>
      </c>
      <c r="BV431" s="120">
        <v>112436</v>
      </c>
      <c r="BW431" s="120">
        <v>117920</v>
      </c>
      <c r="BX431" s="120">
        <v>123404</v>
      </c>
      <c r="BY431" s="121">
        <v>128888</v>
      </c>
    </row>
    <row r="432" spans="1:77" x14ac:dyDescent="0.25">
      <c r="A432" s="85" t="s">
        <v>606</v>
      </c>
      <c r="C432">
        <v>43550</v>
      </c>
      <c r="D432">
        <v>57500</v>
      </c>
      <c r="E432">
        <v>60984</v>
      </c>
      <c r="F432">
        <v>64468</v>
      </c>
      <c r="G432">
        <v>67952</v>
      </c>
      <c r="H432">
        <v>71436</v>
      </c>
      <c r="I432">
        <v>74920</v>
      </c>
      <c r="J432">
        <v>78404</v>
      </c>
      <c r="K432">
        <v>81888</v>
      </c>
      <c r="L432">
        <v>69700</v>
      </c>
      <c r="M432">
        <v>92000</v>
      </c>
      <c r="N432">
        <v>97576</v>
      </c>
      <c r="O432">
        <v>103152</v>
      </c>
      <c r="P432">
        <v>108728</v>
      </c>
      <c r="Q432">
        <v>114304</v>
      </c>
      <c r="R432">
        <v>119880</v>
      </c>
      <c r="S432">
        <v>125456</v>
      </c>
      <c r="T432">
        <v>131032</v>
      </c>
      <c r="V432" s="119">
        <v>43650</v>
      </c>
      <c r="W432" s="120">
        <v>57650</v>
      </c>
      <c r="X432" s="120">
        <v>61142</v>
      </c>
      <c r="Y432" s="120">
        <v>64634</v>
      </c>
      <c r="Z432" s="120">
        <v>68126</v>
      </c>
      <c r="AA432" s="120">
        <v>71618</v>
      </c>
      <c r="AB432" s="120">
        <v>75110</v>
      </c>
      <c r="AC432" s="120">
        <v>78602</v>
      </c>
      <c r="AD432" s="121">
        <v>82094</v>
      </c>
      <c r="AE432" s="119">
        <v>69850</v>
      </c>
      <c r="AF432" s="120">
        <v>92250</v>
      </c>
      <c r="AG432" s="120">
        <v>97838</v>
      </c>
      <c r="AH432" s="120">
        <v>103426</v>
      </c>
      <c r="AI432" s="120">
        <v>109014</v>
      </c>
      <c r="AJ432" s="120">
        <v>114602</v>
      </c>
      <c r="AK432" s="120">
        <v>120190</v>
      </c>
      <c r="AL432" s="120">
        <v>125778</v>
      </c>
      <c r="AM432" s="121">
        <v>131366</v>
      </c>
      <c r="AO432" s="119">
        <v>47650</v>
      </c>
      <c r="AP432" s="120">
        <v>62900</v>
      </c>
      <c r="AQ432" s="120">
        <v>66712</v>
      </c>
      <c r="AR432" s="120">
        <v>70524</v>
      </c>
      <c r="AS432" s="120">
        <v>74336</v>
      </c>
      <c r="AT432" s="120">
        <v>78148</v>
      </c>
      <c r="AU432" s="120">
        <v>81960</v>
      </c>
      <c r="AV432" s="120">
        <v>85772</v>
      </c>
      <c r="AW432" s="121">
        <v>89584</v>
      </c>
      <c r="AX432" s="119">
        <v>76250</v>
      </c>
      <c r="AY432" s="120">
        <v>100650</v>
      </c>
      <c r="AZ432" s="120">
        <v>106750</v>
      </c>
      <c r="BA432" s="120">
        <v>112850</v>
      </c>
      <c r="BB432" s="120">
        <v>118950</v>
      </c>
      <c r="BC432" s="120">
        <v>125050</v>
      </c>
      <c r="BD432" s="120">
        <v>131150</v>
      </c>
      <c r="BE432" s="120">
        <v>137250</v>
      </c>
      <c r="BF432" s="121">
        <v>143350</v>
      </c>
      <c r="BH432" s="119">
        <v>49400</v>
      </c>
      <c r="BI432" s="120">
        <v>65250</v>
      </c>
      <c r="BJ432" s="120">
        <v>69202</v>
      </c>
      <c r="BK432" s="120">
        <v>73154</v>
      </c>
      <c r="BL432" s="120">
        <v>77106</v>
      </c>
      <c r="BM432" s="120">
        <v>81058</v>
      </c>
      <c r="BN432" s="120">
        <v>85010</v>
      </c>
      <c r="BO432" s="120">
        <v>88962</v>
      </c>
      <c r="BP432" s="121">
        <v>92914</v>
      </c>
      <c r="BQ432" s="119">
        <v>79050</v>
      </c>
      <c r="BR432" s="120">
        <v>104350</v>
      </c>
      <c r="BS432" s="120">
        <v>110674</v>
      </c>
      <c r="BT432" s="120">
        <v>116998</v>
      </c>
      <c r="BU432" s="120">
        <v>123322</v>
      </c>
      <c r="BV432" s="120">
        <v>129646</v>
      </c>
      <c r="BW432" s="120">
        <v>135970</v>
      </c>
      <c r="BX432" s="120">
        <v>142294</v>
      </c>
      <c r="BY432" s="121">
        <v>148618</v>
      </c>
    </row>
    <row r="433" spans="1:77" x14ac:dyDescent="0.25">
      <c r="A433" s="85" t="s">
        <v>607</v>
      </c>
      <c r="C433">
        <v>43100</v>
      </c>
      <c r="D433">
        <v>56900</v>
      </c>
      <c r="E433">
        <v>60348</v>
      </c>
      <c r="F433">
        <v>63796</v>
      </c>
      <c r="G433">
        <v>67244</v>
      </c>
      <c r="H433">
        <v>70692</v>
      </c>
      <c r="I433">
        <v>74140</v>
      </c>
      <c r="J433">
        <v>77588</v>
      </c>
      <c r="K433">
        <v>81036</v>
      </c>
      <c r="L433">
        <v>68950</v>
      </c>
      <c r="M433">
        <v>91000</v>
      </c>
      <c r="N433">
        <v>96516</v>
      </c>
      <c r="O433">
        <v>102032</v>
      </c>
      <c r="P433">
        <v>107548</v>
      </c>
      <c r="Q433">
        <v>113064</v>
      </c>
      <c r="R433">
        <v>118580</v>
      </c>
      <c r="S433">
        <v>124096</v>
      </c>
      <c r="T433">
        <v>129612</v>
      </c>
      <c r="V433" s="119">
        <v>47400</v>
      </c>
      <c r="W433" s="120">
        <v>62550</v>
      </c>
      <c r="X433" s="120">
        <v>66342</v>
      </c>
      <c r="Y433" s="120">
        <v>70134</v>
      </c>
      <c r="Z433" s="120">
        <v>73926</v>
      </c>
      <c r="AA433" s="120">
        <v>77718</v>
      </c>
      <c r="AB433" s="120">
        <v>81510</v>
      </c>
      <c r="AC433" s="120">
        <v>85302</v>
      </c>
      <c r="AD433" s="121">
        <v>89094</v>
      </c>
      <c r="AE433" s="119">
        <v>75800</v>
      </c>
      <c r="AF433" s="120">
        <v>100100</v>
      </c>
      <c r="AG433" s="120">
        <v>106164</v>
      </c>
      <c r="AH433" s="120">
        <v>112228</v>
      </c>
      <c r="AI433" s="120">
        <v>118292</v>
      </c>
      <c r="AJ433" s="120">
        <v>124356</v>
      </c>
      <c r="AK433" s="120">
        <v>130420</v>
      </c>
      <c r="AL433" s="120">
        <v>136484</v>
      </c>
      <c r="AM433" s="121">
        <v>142548</v>
      </c>
      <c r="AO433" s="119">
        <v>51750</v>
      </c>
      <c r="AP433" s="120">
        <v>68300</v>
      </c>
      <c r="AQ433" s="120">
        <v>72440</v>
      </c>
      <c r="AR433" s="120">
        <v>76580</v>
      </c>
      <c r="AS433" s="120">
        <v>80720</v>
      </c>
      <c r="AT433" s="120">
        <v>84860</v>
      </c>
      <c r="AU433" s="120">
        <v>89000</v>
      </c>
      <c r="AV433" s="120">
        <v>93140</v>
      </c>
      <c r="AW433" s="121">
        <v>97280</v>
      </c>
      <c r="AX433" s="119">
        <v>82750</v>
      </c>
      <c r="AY433" s="120">
        <v>109250</v>
      </c>
      <c r="AZ433" s="120">
        <v>115870</v>
      </c>
      <c r="BA433" s="120">
        <v>122490</v>
      </c>
      <c r="BB433" s="120">
        <v>129110</v>
      </c>
      <c r="BC433" s="120">
        <v>135730</v>
      </c>
      <c r="BD433" s="120">
        <v>142350</v>
      </c>
      <c r="BE433" s="120">
        <v>148970</v>
      </c>
      <c r="BF433" s="121">
        <v>155590</v>
      </c>
      <c r="BH433" s="119">
        <v>51750</v>
      </c>
      <c r="BI433" s="120">
        <v>68300</v>
      </c>
      <c r="BJ433" s="120">
        <v>72440</v>
      </c>
      <c r="BK433" s="120">
        <v>76580</v>
      </c>
      <c r="BL433" s="120">
        <v>80720</v>
      </c>
      <c r="BM433" s="120">
        <v>84860</v>
      </c>
      <c r="BN433" s="120">
        <v>89000</v>
      </c>
      <c r="BO433" s="120">
        <v>93140</v>
      </c>
      <c r="BP433" s="121">
        <v>97280</v>
      </c>
      <c r="BQ433" s="119">
        <v>82800</v>
      </c>
      <c r="BR433" s="120">
        <v>109300</v>
      </c>
      <c r="BS433" s="120">
        <v>115924</v>
      </c>
      <c r="BT433" s="120">
        <v>122548</v>
      </c>
      <c r="BU433" s="120">
        <v>129172</v>
      </c>
      <c r="BV433" s="120">
        <v>135796</v>
      </c>
      <c r="BW433" s="120">
        <v>142420</v>
      </c>
      <c r="BX433" s="120">
        <v>149044</v>
      </c>
      <c r="BY433" s="121">
        <v>155668</v>
      </c>
    </row>
    <row r="434" spans="1:77" x14ac:dyDescent="0.25">
      <c r="A434" s="85" t="s">
        <v>608</v>
      </c>
      <c r="C434">
        <v>38550</v>
      </c>
      <c r="D434">
        <v>50900</v>
      </c>
      <c r="E434">
        <v>53984</v>
      </c>
      <c r="F434">
        <v>57068</v>
      </c>
      <c r="G434">
        <v>60152</v>
      </c>
      <c r="H434">
        <v>63236</v>
      </c>
      <c r="I434">
        <v>66320</v>
      </c>
      <c r="J434">
        <v>69404</v>
      </c>
      <c r="K434">
        <v>72488</v>
      </c>
      <c r="L434">
        <v>61700</v>
      </c>
      <c r="M434">
        <v>81450</v>
      </c>
      <c r="N434">
        <v>86386</v>
      </c>
      <c r="O434">
        <v>91322</v>
      </c>
      <c r="P434">
        <v>96258</v>
      </c>
      <c r="Q434">
        <v>101194</v>
      </c>
      <c r="R434">
        <v>106130</v>
      </c>
      <c r="S434">
        <v>111066</v>
      </c>
      <c r="T434">
        <v>116002</v>
      </c>
      <c r="V434" s="119">
        <v>41350</v>
      </c>
      <c r="W434" s="120">
        <v>54600</v>
      </c>
      <c r="X434" s="120">
        <v>57908</v>
      </c>
      <c r="Y434" s="120">
        <v>61216</v>
      </c>
      <c r="Z434" s="120">
        <v>64524</v>
      </c>
      <c r="AA434" s="120">
        <v>67832</v>
      </c>
      <c r="AB434" s="120">
        <v>71140</v>
      </c>
      <c r="AC434" s="120">
        <v>74448</v>
      </c>
      <c r="AD434" s="121">
        <v>77756</v>
      </c>
      <c r="AE434" s="119">
        <v>66150</v>
      </c>
      <c r="AF434" s="120">
        <v>87350</v>
      </c>
      <c r="AG434" s="120">
        <v>92642</v>
      </c>
      <c r="AH434" s="120">
        <v>97934</v>
      </c>
      <c r="AI434" s="120">
        <v>103226</v>
      </c>
      <c r="AJ434" s="120">
        <v>108518</v>
      </c>
      <c r="AK434" s="120">
        <v>113810</v>
      </c>
      <c r="AL434" s="120">
        <v>119102</v>
      </c>
      <c r="AM434" s="121">
        <v>124394</v>
      </c>
      <c r="AO434" s="119">
        <v>42050</v>
      </c>
      <c r="AP434" s="120">
        <v>55550</v>
      </c>
      <c r="AQ434" s="120">
        <v>58914</v>
      </c>
      <c r="AR434" s="120">
        <v>62278</v>
      </c>
      <c r="AS434" s="120">
        <v>65642</v>
      </c>
      <c r="AT434" s="120">
        <v>69006</v>
      </c>
      <c r="AU434" s="120">
        <v>72370</v>
      </c>
      <c r="AV434" s="120">
        <v>75734</v>
      </c>
      <c r="AW434" s="121">
        <v>79098</v>
      </c>
      <c r="AX434" s="119">
        <v>67300</v>
      </c>
      <c r="AY434" s="120">
        <v>88850</v>
      </c>
      <c r="AZ434" s="120">
        <v>94234</v>
      </c>
      <c r="BA434" s="120">
        <v>99618</v>
      </c>
      <c r="BB434" s="120">
        <v>105002</v>
      </c>
      <c r="BC434" s="120">
        <v>110386</v>
      </c>
      <c r="BD434" s="120">
        <v>115770</v>
      </c>
      <c r="BE434" s="120">
        <v>121154</v>
      </c>
      <c r="BF434" s="121">
        <v>126538</v>
      </c>
      <c r="BH434" s="119">
        <v>42850</v>
      </c>
      <c r="BI434" s="120">
        <v>56600</v>
      </c>
      <c r="BJ434" s="120">
        <v>60028</v>
      </c>
      <c r="BK434" s="120">
        <v>63456</v>
      </c>
      <c r="BL434" s="120">
        <v>66884</v>
      </c>
      <c r="BM434" s="120">
        <v>70312</v>
      </c>
      <c r="BN434" s="120">
        <v>73740</v>
      </c>
      <c r="BO434" s="120">
        <v>77168</v>
      </c>
      <c r="BP434" s="121">
        <v>80596</v>
      </c>
      <c r="BQ434" s="119">
        <v>68550</v>
      </c>
      <c r="BR434" s="120">
        <v>90500</v>
      </c>
      <c r="BS434" s="120">
        <v>95984</v>
      </c>
      <c r="BT434" s="120">
        <v>101468</v>
      </c>
      <c r="BU434" s="120">
        <v>106952</v>
      </c>
      <c r="BV434" s="120">
        <v>112436</v>
      </c>
      <c r="BW434" s="120">
        <v>117920</v>
      </c>
      <c r="BX434" s="120">
        <v>123404</v>
      </c>
      <c r="BY434" s="121">
        <v>128888</v>
      </c>
    </row>
    <row r="435" spans="1:77" x14ac:dyDescent="0.25">
      <c r="A435" s="85" t="s">
        <v>609</v>
      </c>
      <c r="C435">
        <v>38550</v>
      </c>
      <c r="D435">
        <v>50900</v>
      </c>
      <c r="E435">
        <v>53984</v>
      </c>
      <c r="F435">
        <v>57068</v>
      </c>
      <c r="G435">
        <v>60152</v>
      </c>
      <c r="H435">
        <v>63236</v>
      </c>
      <c r="I435">
        <v>66320</v>
      </c>
      <c r="J435">
        <v>69404</v>
      </c>
      <c r="K435">
        <v>72488</v>
      </c>
      <c r="L435">
        <v>61700</v>
      </c>
      <c r="M435">
        <v>81450</v>
      </c>
      <c r="N435">
        <v>86386</v>
      </c>
      <c r="O435">
        <v>91322</v>
      </c>
      <c r="P435">
        <v>96258</v>
      </c>
      <c r="Q435">
        <v>101194</v>
      </c>
      <c r="R435">
        <v>106130</v>
      </c>
      <c r="S435">
        <v>111066</v>
      </c>
      <c r="T435">
        <v>116002</v>
      </c>
      <c r="V435" s="119">
        <v>41350</v>
      </c>
      <c r="W435" s="120">
        <v>54600</v>
      </c>
      <c r="X435" s="120">
        <v>57908</v>
      </c>
      <c r="Y435" s="120">
        <v>61216</v>
      </c>
      <c r="Z435" s="120">
        <v>64524</v>
      </c>
      <c r="AA435" s="120">
        <v>67832</v>
      </c>
      <c r="AB435" s="120">
        <v>71140</v>
      </c>
      <c r="AC435" s="120">
        <v>74448</v>
      </c>
      <c r="AD435" s="121">
        <v>77756</v>
      </c>
      <c r="AE435" s="119">
        <v>66150</v>
      </c>
      <c r="AF435" s="120">
        <v>87350</v>
      </c>
      <c r="AG435" s="120">
        <v>92642</v>
      </c>
      <c r="AH435" s="120">
        <v>97934</v>
      </c>
      <c r="AI435" s="120">
        <v>103226</v>
      </c>
      <c r="AJ435" s="120">
        <v>108518</v>
      </c>
      <c r="AK435" s="120">
        <v>113810</v>
      </c>
      <c r="AL435" s="120">
        <v>119102</v>
      </c>
      <c r="AM435" s="121">
        <v>124394</v>
      </c>
      <c r="AO435" s="119">
        <v>45150</v>
      </c>
      <c r="AP435" s="120">
        <v>59600</v>
      </c>
      <c r="AQ435" s="120">
        <v>63212</v>
      </c>
      <c r="AR435" s="120">
        <v>66824</v>
      </c>
      <c r="AS435" s="120">
        <v>70436</v>
      </c>
      <c r="AT435" s="120">
        <v>74048</v>
      </c>
      <c r="AU435" s="120">
        <v>77660</v>
      </c>
      <c r="AV435" s="120">
        <v>81272</v>
      </c>
      <c r="AW435" s="121">
        <v>84884</v>
      </c>
      <c r="AX435" s="119">
        <v>72250</v>
      </c>
      <c r="AY435" s="120">
        <v>95400</v>
      </c>
      <c r="AZ435" s="120">
        <v>101180</v>
      </c>
      <c r="BA435" s="120">
        <v>106960</v>
      </c>
      <c r="BB435" s="120">
        <v>112740</v>
      </c>
      <c r="BC435" s="120">
        <v>118520</v>
      </c>
      <c r="BD435" s="120">
        <v>124300</v>
      </c>
      <c r="BE435" s="120">
        <v>130080</v>
      </c>
      <c r="BF435" s="121">
        <v>135860</v>
      </c>
      <c r="BH435" s="119">
        <v>47850</v>
      </c>
      <c r="BI435" s="120">
        <v>63200</v>
      </c>
      <c r="BJ435" s="120">
        <v>67028</v>
      </c>
      <c r="BK435" s="120">
        <v>70856</v>
      </c>
      <c r="BL435" s="120">
        <v>74684</v>
      </c>
      <c r="BM435" s="120">
        <v>78512</v>
      </c>
      <c r="BN435" s="120">
        <v>82340</v>
      </c>
      <c r="BO435" s="120">
        <v>86168</v>
      </c>
      <c r="BP435" s="121">
        <v>89996</v>
      </c>
      <c r="BQ435" s="119">
        <v>76550</v>
      </c>
      <c r="BR435" s="120">
        <v>101050</v>
      </c>
      <c r="BS435" s="120">
        <v>107174</v>
      </c>
      <c r="BT435" s="120">
        <v>113298</v>
      </c>
      <c r="BU435" s="120">
        <v>119422</v>
      </c>
      <c r="BV435" s="120">
        <v>125546</v>
      </c>
      <c r="BW435" s="120">
        <v>131670</v>
      </c>
      <c r="BX435" s="120">
        <v>137794</v>
      </c>
      <c r="BY435" s="121">
        <v>143918</v>
      </c>
    </row>
    <row r="436" spans="1:77" x14ac:dyDescent="0.25">
      <c r="A436" s="85" t="s">
        <v>610</v>
      </c>
      <c r="C436">
        <v>38850</v>
      </c>
      <c r="D436">
        <v>51300</v>
      </c>
      <c r="E436">
        <v>54408</v>
      </c>
      <c r="F436">
        <v>57516</v>
      </c>
      <c r="G436">
        <v>60624</v>
      </c>
      <c r="H436">
        <v>63732</v>
      </c>
      <c r="I436">
        <v>66840</v>
      </c>
      <c r="J436">
        <v>69948</v>
      </c>
      <c r="K436">
        <v>73056</v>
      </c>
      <c r="L436">
        <v>62150</v>
      </c>
      <c r="M436">
        <v>82050</v>
      </c>
      <c r="N436">
        <v>87022</v>
      </c>
      <c r="O436">
        <v>91994</v>
      </c>
      <c r="P436">
        <v>96966</v>
      </c>
      <c r="Q436">
        <v>101938</v>
      </c>
      <c r="R436">
        <v>106910</v>
      </c>
      <c r="S436">
        <v>111882</v>
      </c>
      <c r="T436">
        <v>116854</v>
      </c>
      <c r="V436" s="119">
        <v>42400</v>
      </c>
      <c r="W436" s="120">
        <v>56000</v>
      </c>
      <c r="X436" s="120">
        <v>59392</v>
      </c>
      <c r="Y436" s="120">
        <v>62784</v>
      </c>
      <c r="Z436" s="120">
        <v>66176</v>
      </c>
      <c r="AA436" s="120">
        <v>69568</v>
      </c>
      <c r="AB436" s="120">
        <v>72960</v>
      </c>
      <c r="AC436" s="120">
        <v>76352</v>
      </c>
      <c r="AD436" s="121">
        <v>79744</v>
      </c>
      <c r="AE436" s="119">
        <v>67850</v>
      </c>
      <c r="AF436" s="120">
        <v>89600</v>
      </c>
      <c r="AG436" s="120">
        <v>95028</v>
      </c>
      <c r="AH436" s="120">
        <v>100456</v>
      </c>
      <c r="AI436" s="120">
        <v>105884</v>
      </c>
      <c r="AJ436" s="120">
        <v>111312</v>
      </c>
      <c r="AK436" s="120">
        <v>116740</v>
      </c>
      <c r="AL436" s="120">
        <v>122168</v>
      </c>
      <c r="AM436" s="121">
        <v>127596</v>
      </c>
      <c r="AO436" s="119">
        <v>45000</v>
      </c>
      <c r="AP436" s="120">
        <v>59400</v>
      </c>
      <c r="AQ436" s="120">
        <v>63000</v>
      </c>
      <c r="AR436" s="120">
        <v>66600</v>
      </c>
      <c r="AS436" s="120">
        <v>70200</v>
      </c>
      <c r="AT436" s="120">
        <v>73800</v>
      </c>
      <c r="AU436" s="120">
        <v>77400</v>
      </c>
      <c r="AV436" s="120">
        <v>81000</v>
      </c>
      <c r="AW436" s="121">
        <v>84600</v>
      </c>
      <c r="AX436" s="119">
        <v>72000</v>
      </c>
      <c r="AY436" s="120">
        <v>95050</v>
      </c>
      <c r="AZ436" s="120">
        <v>100810</v>
      </c>
      <c r="BA436" s="120">
        <v>106570</v>
      </c>
      <c r="BB436" s="120">
        <v>112330</v>
      </c>
      <c r="BC436" s="120">
        <v>118090</v>
      </c>
      <c r="BD436" s="120">
        <v>123850</v>
      </c>
      <c r="BE436" s="120">
        <v>129610</v>
      </c>
      <c r="BF436" s="121">
        <v>135370</v>
      </c>
      <c r="BH436" s="119">
        <v>45000</v>
      </c>
      <c r="BI436" s="120">
        <v>59400</v>
      </c>
      <c r="BJ436" s="120">
        <v>63000</v>
      </c>
      <c r="BK436" s="120">
        <v>66600</v>
      </c>
      <c r="BL436" s="120">
        <v>70200</v>
      </c>
      <c r="BM436" s="120">
        <v>73800</v>
      </c>
      <c r="BN436" s="120">
        <v>77400</v>
      </c>
      <c r="BO436" s="120">
        <v>81000</v>
      </c>
      <c r="BP436" s="121">
        <v>84600</v>
      </c>
      <c r="BQ436" s="119">
        <v>72000</v>
      </c>
      <c r="BR436" s="120">
        <v>95050</v>
      </c>
      <c r="BS436" s="120">
        <v>100810</v>
      </c>
      <c r="BT436" s="120">
        <v>106570</v>
      </c>
      <c r="BU436" s="120">
        <v>112330</v>
      </c>
      <c r="BV436" s="120">
        <v>118090</v>
      </c>
      <c r="BW436" s="120">
        <v>123850</v>
      </c>
      <c r="BX436" s="120">
        <v>129610</v>
      </c>
      <c r="BY436" s="121">
        <v>135370</v>
      </c>
    </row>
    <row r="437" spans="1:77" x14ac:dyDescent="0.25">
      <c r="A437" s="85" t="s">
        <v>611</v>
      </c>
      <c r="C437">
        <v>38550</v>
      </c>
      <c r="D437">
        <v>50900</v>
      </c>
      <c r="E437">
        <v>53984</v>
      </c>
      <c r="F437">
        <v>57068</v>
      </c>
      <c r="G437">
        <v>60152</v>
      </c>
      <c r="H437">
        <v>63236</v>
      </c>
      <c r="I437">
        <v>66320</v>
      </c>
      <c r="J437">
        <v>69404</v>
      </c>
      <c r="K437">
        <v>72488</v>
      </c>
      <c r="L437">
        <v>61700</v>
      </c>
      <c r="M437">
        <v>81450</v>
      </c>
      <c r="N437">
        <v>86386</v>
      </c>
      <c r="O437">
        <v>91322</v>
      </c>
      <c r="P437">
        <v>96258</v>
      </c>
      <c r="Q437">
        <v>101194</v>
      </c>
      <c r="R437">
        <v>106130</v>
      </c>
      <c r="S437">
        <v>111066</v>
      </c>
      <c r="T437">
        <v>116002</v>
      </c>
      <c r="V437" s="119">
        <v>41350</v>
      </c>
      <c r="W437" s="120">
        <v>54600</v>
      </c>
      <c r="X437" s="120">
        <v>57908</v>
      </c>
      <c r="Y437" s="120">
        <v>61216</v>
      </c>
      <c r="Z437" s="120">
        <v>64524</v>
      </c>
      <c r="AA437" s="120">
        <v>67832</v>
      </c>
      <c r="AB437" s="120">
        <v>71140</v>
      </c>
      <c r="AC437" s="120">
        <v>74448</v>
      </c>
      <c r="AD437" s="121">
        <v>77756</v>
      </c>
      <c r="AE437" s="119">
        <v>66150</v>
      </c>
      <c r="AF437" s="120">
        <v>87350</v>
      </c>
      <c r="AG437" s="120">
        <v>92642</v>
      </c>
      <c r="AH437" s="120">
        <v>97934</v>
      </c>
      <c r="AI437" s="120">
        <v>103226</v>
      </c>
      <c r="AJ437" s="120">
        <v>108518</v>
      </c>
      <c r="AK437" s="120">
        <v>113810</v>
      </c>
      <c r="AL437" s="120">
        <v>119102</v>
      </c>
      <c r="AM437" s="121">
        <v>124394</v>
      </c>
      <c r="AO437" s="119">
        <v>42050</v>
      </c>
      <c r="AP437" s="120">
        <v>55550</v>
      </c>
      <c r="AQ437" s="120">
        <v>58914</v>
      </c>
      <c r="AR437" s="120">
        <v>62278</v>
      </c>
      <c r="AS437" s="120">
        <v>65642</v>
      </c>
      <c r="AT437" s="120">
        <v>69006</v>
      </c>
      <c r="AU437" s="120">
        <v>72370</v>
      </c>
      <c r="AV437" s="120">
        <v>75734</v>
      </c>
      <c r="AW437" s="121">
        <v>79098</v>
      </c>
      <c r="AX437" s="119">
        <v>67300</v>
      </c>
      <c r="AY437" s="120">
        <v>88850</v>
      </c>
      <c r="AZ437" s="120">
        <v>94234</v>
      </c>
      <c r="BA437" s="120">
        <v>99618</v>
      </c>
      <c r="BB437" s="120">
        <v>105002</v>
      </c>
      <c r="BC437" s="120">
        <v>110386</v>
      </c>
      <c r="BD437" s="120">
        <v>115770</v>
      </c>
      <c r="BE437" s="120">
        <v>121154</v>
      </c>
      <c r="BF437" s="121">
        <v>126538</v>
      </c>
      <c r="BH437" s="119">
        <v>42850</v>
      </c>
      <c r="BI437" s="120">
        <v>56600</v>
      </c>
      <c r="BJ437" s="120">
        <v>60028</v>
      </c>
      <c r="BK437" s="120">
        <v>63456</v>
      </c>
      <c r="BL437" s="120">
        <v>66884</v>
      </c>
      <c r="BM437" s="120">
        <v>70312</v>
      </c>
      <c r="BN437" s="120">
        <v>73740</v>
      </c>
      <c r="BO437" s="120">
        <v>77168</v>
      </c>
      <c r="BP437" s="121">
        <v>80596</v>
      </c>
      <c r="BQ437" s="119">
        <v>68550</v>
      </c>
      <c r="BR437" s="120">
        <v>90500</v>
      </c>
      <c r="BS437" s="120">
        <v>95984</v>
      </c>
      <c r="BT437" s="120">
        <v>101468</v>
      </c>
      <c r="BU437" s="120">
        <v>106952</v>
      </c>
      <c r="BV437" s="120">
        <v>112436</v>
      </c>
      <c r="BW437" s="120">
        <v>117920</v>
      </c>
      <c r="BX437" s="120">
        <v>123404</v>
      </c>
      <c r="BY437" s="121">
        <v>128888</v>
      </c>
    </row>
    <row r="438" spans="1:77" x14ac:dyDescent="0.25">
      <c r="A438" s="85" t="s">
        <v>612</v>
      </c>
      <c r="C438">
        <v>38850</v>
      </c>
      <c r="D438">
        <v>51300</v>
      </c>
      <c r="E438">
        <v>54408</v>
      </c>
      <c r="F438">
        <v>57516</v>
      </c>
      <c r="G438">
        <v>60624</v>
      </c>
      <c r="H438">
        <v>63732</v>
      </c>
      <c r="I438">
        <v>66840</v>
      </c>
      <c r="J438">
        <v>69948</v>
      </c>
      <c r="K438">
        <v>73056</v>
      </c>
      <c r="L438">
        <v>62150</v>
      </c>
      <c r="M438">
        <v>82050</v>
      </c>
      <c r="N438">
        <v>87022</v>
      </c>
      <c r="O438">
        <v>91994</v>
      </c>
      <c r="P438">
        <v>96966</v>
      </c>
      <c r="Q438">
        <v>101938</v>
      </c>
      <c r="R438">
        <v>106910</v>
      </c>
      <c r="S438">
        <v>111882</v>
      </c>
      <c r="T438">
        <v>116854</v>
      </c>
      <c r="V438" s="119">
        <v>41650</v>
      </c>
      <c r="W438" s="120">
        <v>55000</v>
      </c>
      <c r="X438" s="120">
        <v>58332</v>
      </c>
      <c r="Y438" s="120">
        <v>61664</v>
      </c>
      <c r="Z438" s="120">
        <v>64996</v>
      </c>
      <c r="AA438" s="120">
        <v>68328</v>
      </c>
      <c r="AB438" s="120">
        <v>71660</v>
      </c>
      <c r="AC438" s="120">
        <v>74992</v>
      </c>
      <c r="AD438" s="121">
        <v>78324</v>
      </c>
      <c r="AE438" s="119">
        <v>66650</v>
      </c>
      <c r="AF438" s="120">
        <v>88000</v>
      </c>
      <c r="AG438" s="120">
        <v>93332</v>
      </c>
      <c r="AH438" s="120">
        <v>98664</v>
      </c>
      <c r="AI438" s="120">
        <v>103996</v>
      </c>
      <c r="AJ438" s="120">
        <v>109328</v>
      </c>
      <c r="AK438" s="120">
        <v>114660</v>
      </c>
      <c r="AL438" s="120">
        <v>119992</v>
      </c>
      <c r="AM438" s="121">
        <v>125324</v>
      </c>
      <c r="AO438" s="119">
        <v>42050</v>
      </c>
      <c r="AP438" s="120">
        <v>55550</v>
      </c>
      <c r="AQ438" s="120">
        <v>58914</v>
      </c>
      <c r="AR438" s="120">
        <v>62278</v>
      </c>
      <c r="AS438" s="120">
        <v>65642</v>
      </c>
      <c r="AT438" s="120">
        <v>69006</v>
      </c>
      <c r="AU438" s="120">
        <v>72370</v>
      </c>
      <c r="AV438" s="120">
        <v>75734</v>
      </c>
      <c r="AW438" s="121">
        <v>79098</v>
      </c>
      <c r="AX438" s="119">
        <v>67300</v>
      </c>
      <c r="AY438" s="120">
        <v>88850</v>
      </c>
      <c r="AZ438" s="120">
        <v>94234</v>
      </c>
      <c r="BA438" s="120">
        <v>99618</v>
      </c>
      <c r="BB438" s="120">
        <v>105002</v>
      </c>
      <c r="BC438" s="120">
        <v>110386</v>
      </c>
      <c r="BD438" s="120">
        <v>115770</v>
      </c>
      <c r="BE438" s="120">
        <v>121154</v>
      </c>
      <c r="BF438" s="121">
        <v>126538</v>
      </c>
      <c r="BH438" s="119">
        <v>42850</v>
      </c>
      <c r="BI438" s="120">
        <v>56600</v>
      </c>
      <c r="BJ438" s="120">
        <v>60028</v>
      </c>
      <c r="BK438" s="120">
        <v>63456</v>
      </c>
      <c r="BL438" s="120">
        <v>66884</v>
      </c>
      <c r="BM438" s="120">
        <v>70312</v>
      </c>
      <c r="BN438" s="120">
        <v>73740</v>
      </c>
      <c r="BO438" s="120">
        <v>77168</v>
      </c>
      <c r="BP438" s="121">
        <v>80596</v>
      </c>
      <c r="BQ438" s="119">
        <v>68550</v>
      </c>
      <c r="BR438" s="120">
        <v>90500</v>
      </c>
      <c r="BS438" s="120">
        <v>95984</v>
      </c>
      <c r="BT438" s="120">
        <v>101468</v>
      </c>
      <c r="BU438" s="120">
        <v>106952</v>
      </c>
      <c r="BV438" s="120">
        <v>112436</v>
      </c>
      <c r="BW438" s="120">
        <v>117920</v>
      </c>
      <c r="BX438" s="120">
        <v>123404</v>
      </c>
      <c r="BY438" s="121">
        <v>128888</v>
      </c>
    </row>
    <row r="439" spans="1:77" x14ac:dyDescent="0.25">
      <c r="A439" s="85" t="s">
        <v>613</v>
      </c>
      <c r="C439">
        <v>40800</v>
      </c>
      <c r="D439">
        <v>53900</v>
      </c>
      <c r="E439">
        <v>57164</v>
      </c>
      <c r="F439">
        <v>60428</v>
      </c>
      <c r="G439">
        <v>63692</v>
      </c>
      <c r="H439">
        <v>66956</v>
      </c>
      <c r="I439">
        <v>70220</v>
      </c>
      <c r="J439">
        <v>73484</v>
      </c>
      <c r="K439">
        <v>76748</v>
      </c>
      <c r="L439">
        <v>65300</v>
      </c>
      <c r="M439">
        <v>86200</v>
      </c>
      <c r="N439">
        <v>91424</v>
      </c>
      <c r="O439">
        <v>96648</v>
      </c>
      <c r="P439">
        <v>101872</v>
      </c>
      <c r="Q439">
        <v>107096</v>
      </c>
      <c r="R439">
        <v>112320</v>
      </c>
      <c r="S439">
        <v>117544</v>
      </c>
      <c r="T439">
        <v>122768</v>
      </c>
      <c r="V439" s="119">
        <v>43900</v>
      </c>
      <c r="W439" s="120">
        <v>57950</v>
      </c>
      <c r="X439" s="120">
        <v>61462</v>
      </c>
      <c r="Y439" s="120">
        <v>64974</v>
      </c>
      <c r="Z439" s="120">
        <v>68486</v>
      </c>
      <c r="AA439" s="120">
        <v>71998</v>
      </c>
      <c r="AB439" s="120">
        <v>75510</v>
      </c>
      <c r="AC439" s="120">
        <v>79022</v>
      </c>
      <c r="AD439" s="121">
        <v>82534</v>
      </c>
      <c r="AE439" s="119">
        <v>70250</v>
      </c>
      <c r="AF439" s="120">
        <v>92750</v>
      </c>
      <c r="AG439" s="120">
        <v>98370</v>
      </c>
      <c r="AH439" s="120">
        <v>103990</v>
      </c>
      <c r="AI439" s="120">
        <v>109610</v>
      </c>
      <c r="AJ439" s="120">
        <v>115230</v>
      </c>
      <c r="AK439" s="120">
        <v>120850</v>
      </c>
      <c r="AL439" s="120">
        <v>126470</v>
      </c>
      <c r="AM439" s="121">
        <v>132090</v>
      </c>
      <c r="AO439" s="119">
        <v>44500</v>
      </c>
      <c r="AP439" s="120">
        <v>58750</v>
      </c>
      <c r="AQ439" s="120">
        <v>62310</v>
      </c>
      <c r="AR439" s="120">
        <v>65870</v>
      </c>
      <c r="AS439" s="120">
        <v>69430</v>
      </c>
      <c r="AT439" s="120">
        <v>72990</v>
      </c>
      <c r="AU439" s="120">
        <v>76550</v>
      </c>
      <c r="AV439" s="120">
        <v>80110</v>
      </c>
      <c r="AW439" s="121">
        <v>83670</v>
      </c>
      <c r="AX439" s="119">
        <v>71200</v>
      </c>
      <c r="AY439" s="120">
        <v>94000</v>
      </c>
      <c r="AZ439" s="120">
        <v>99696</v>
      </c>
      <c r="BA439" s="120">
        <v>105392</v>
      </c>
      <c r="BB439" s="120">
        <v>111088</v>
      </c>
      <c r="BC439" s="120">
        <v>116784</v>
      </c>
      <c r="BD439" s="120">
        <v>122480</v>
      </c>
      <c r="BE439" s="120">
        <v>128176</v>
      </c>
      <c r="BF439" s="121">
        <v>133872</v>
      </c>
      <c r="BH439" s="119">
        <v>45550</v>
      </c>
      <c r="BI439" s="120">
        <v>60150</v>
      </c>
      <c r="BJ439" s="120">
        <v>63794</v>
      </c>
      <c r="BK439" s="120">
        <v>67438</v>
      </c>
      <c r="BL439" s="120">
        <v>71082</v>
      </c>
      <c r="BM439" s="120">
        <v>74726</v>
      </c>
      <c r="BN439" s="120">
        <v>78370</v>
      </c>
      <c r="BO439" s="120">
        <v>82014</v>
      </c>
      <c r="BP439" s="121">
        <v>85658</v>
      </c>
      <c r="BQ439" s="119">
        <v>72900</v>
      </c>
      <c r="BR439" s="120">
        <v>96250</v>
      </c>
      <c r="BS439" s="120">
        <v>102082</v>
      </c>
      <c r="BT439" s="120">
        <v>107914</v>
      </c>
      <c r="BU439" s="120">
        <v>113746</v>
      </c>
      <c r="BV439" s="120">
        <v>119578</v>
      </c>
      <c r="BW439" s="120">
        <v>125410</v>
      </c>
      <c r="BX439" s="120">
        <v>131242</v>
      </c>
      <c r="BY439" s="121">
        <v>137074</v>
      </c>
    </row>
    <row r="440" spans="1:77" x14ac:dyDescent="0.25">
      <c r="A440" s="85" t="s">
        <v>614</v>
      </c>
      <c r="C440">
        <v>42250</v>
      </c>
      <c r="D440">
        <v>55800</v>
      </c>
      <c r="E440">
        <v>59180</v>
      </c>
      <c r="F440">
        <v>62560</v>
      </c>
      <c r="G440">
        <v>65940</v>
      </c>
      <c r="H440">
        <v>69320</v>
      </c>
      <c r="I440">
        <v>72700</v>
      </c>
      <c r="J440">
        <v>76080</v>
      </c>
      <c r="K440">
        <v>79460</v>
      </c>
      <c r="L440">
        <v>67600</v>
      </c>
      <c r="M440">
        <v>89250</v>
      </c>
      <c r="N440">
        <v>94658</v>
      </c>
      <c r="O440">
        <v>100066</v>
      </c>
      <c r="P440">
        <v>105474</v>
      </c>
      <c r="Q440">
        <v>110882</v>
      </c>
      <c r="R440">
        <v>116290</v>
      </c>
      <c r="S440">
        <v>121698</v>
      </c>
      <c r="T440">
        <v>127106</v>
      </c>
      <c r="V440" s="119">
        <v>46450</v>
      </c>
      <c r="W440" s="120">
        <v>61350</v>
      </c>
      <c r="X440" s="120">
        <v>65066</v>
      </c>
      <c r="Y440" s="120">
        <v>68782</v>
      </c>
      <c r="Z440" s="120">
        <v>72498</v>
      </c>
      <c r="AA440" s="120">
        <v>76214</v>
      </c>
      <c r="AB440" s="120">
        <v>79930</v>
      </c>
      <c r="AC440" s="120">
        <v>83646</v>
      </c>
      <c r="AD440" s="121">
        <v>87362</v>
      </c>
      <c r="AE440" s="119">
        <v>74300</v>
      </c>
      <c r="AF440" s="120">
        <v>98100</v>
      </c>
      <c r="AG440" s="120">
        <v>104044</v>
      </c>
      <c r="AH440" s="120">
        <v>109988</v>
      </c>
      <c r="AI440" s="120">
        <v>115932</v>
      </c>
      <c r="AJ440" s="120">
        <v>121876</v>
      </c>
      <c r="AK440" s="120">
        <v>127820</v>
      </c>
      <c r="AL440" s="120">
        <v>133764</v>
      </c>
      <c r="AM440" s="121">
        <v>139708</v>
      </c>
      <c r="AO440" s="119">
        <v>50700</v>
      </c>
      <c r="AP440" s="120">
        <v>66950</v>
      </c>
      <c r="AQ440" s="120">
        <v>71006</v>
      </c>
      <c r="AR440" s="120">
        <v>75062</v>
      </c>
      <c r="AS440" s="120">
        <v>79118</v>
      </c>
      <c r="AT440" s="120">
        <v>83174</v>
      </c>
      <c r="AU440" s="120">
        <v>87230</v>
      </c>
      <c r="AV440" s="120">
        <v>91286</v>
      </c>
      <c r="AW440" s="121">
        <v>95342</v>
      </c>
      <c r="AX440" s="119">
        <v>81100</v>
      </c>
      <c r="AY440" s="120">
        <v>107100</v>
      </c>
      <c r="AZ440" s="120">
        <v>113588</v>
      </c>
      <c r="BA440" s="120">
        <v>120076</v>
      </c>
      <c r="BB440" s="120">
        <v>126564</v>
      </c>
      <c r="BC440" s="120">
        <v>133052</v>
      </c>
      <c r="BD440" s="120">
        <v>139540</v>
      </c>
      <c r="BE440" s="120">
        <v>146028</v>
      </c>
      <c r="BF440" s="121">
        <v>152516</v>
      </c>
      <c r="BH440" s="119">
        <v>51850</v>
      </c>
      <c r="BI440" s="120">
        <v>68450</v>
      </c>
      <c r="BJ440" s="120">
        <v>72598</v>
      </c>
      <c r="BK440" s="120">
        <v>76746</v>
      </c>
      <c r="BL440" s="120">
        <v>80894</v>
      </c>
      <c r="BM440" s="120">
        <v>85042</v>
      </c>
      <c r="BN440" s="120">
        <v>89190</v>
      </c>
      <c r="BO440" s="120">
        <v>93338</v>
      </c>
      <c r="BP440" s="121">
        <v>97486</v>
      </c>
      <c r="BQ440" s="119">
        <v>82950</v>
      </c>
      <c r="BR440" s="120">
        <v>109500</v>
      </c>
      <c r="BS440" s="120">
        <v>116136</v>
      </c>
      <c r="BT440" s="120">
        <v>122772</v>
      </c>
      <c r="BU440" s="120">
        <v>129408</v>
      </c>
      <c r="BV440" s="120">
        <v>136044</v>
      </c>
      <c r="BW440" s="120">
        <v>142680</v>
      </c>
      <c r="BX440" s="120">
        <v>149316</v>
      </c>
      <c r="BY440" s="121">
        <v>155952</v>
      </c>
    </row>
    <row r="441" spans="1:77" x14ac:dyDescent="0.25">
      <c r="A441" s="85" t="s">
        <v>615</v>
      </c>
      <c r="C441">
        <v>43600</v>
      </c>
      <c r="D441">
        <v>57600</v>
      </c>
      <c r="E441">
        <v>61088</v>
      </c>
      <c r="F441">
        <v>64576</v>
      </c>
      <c r="G441">
        <v>68064</v>
      </c>
      <c r="H441">
        <v>71552</v>
      </c>
      <c r="I441">
        <v>75040</v>
      </c>
      <c r="J441">
        <v>78528</v>
      </c>
      <c r="K441">
        <v>82016</v>
      </c>
      <c r="L441">
        <v>69750</v>
      </c>
      <c r="M441">
        <v>92050</v>
      </c>
      <c r="N441">
        <v>97630</v>
      </c>
      <c r="O441">
        <v>103210</v>
      </c>
      <c r="P441">
        <v>108790</v>
      </c>
      <c r="Q441">
        <v>114370</v>
      </c>
      <c r="R441">
        <v>119950</v>
      </c>
      <c r="S441">
        <v>125530</v>
      </c>
      <c r="T441">
        <v>131110</v>
      </c>
      <c r="V441" s="119">
        <v>47550</v>
      </c>
      <c r="W441" s="120">
        <v>62800</v>
      </c>
      <c r="X441" s="120">
        <v>66604</v>
      </c>
      <c r="Y441" s="120">
        <v>70408</v>
      </c>
      <c r="Z441" s="120">
        <v>74212</v>
      </c>
      <c r="AA441" s="120">
        <v>78016</v>
      </c>
      <c r="AB441" s="120">
        <v>81820</v>
      </c>
      <c r="AC441" s="120">
        <v>85624</v>
      </c>
      <c r="AD441" s="121">
        <v>89428</v>
      </c>
      <c r="AE441" s="119">
        <v>76100</v>
      </c>
      <c r="AF441" s="120">
        <v>100500</v>
      </c>
      <c r="AG441" s="120">
        <v>106588</v>
      </c>
      <c r="AH441" s="120">
        <v>112676</v>
      </c>
      <c r="AI441" s="120">
        <v>118764</v>
      </c>
      <c r="AJ441" s="120">
        <v>124852</v>
      </c>
      <c r="AK441" s="120">
        <v>130940</v>
      </c>
      <c r="AL441" s="120">
        <v>137028</v>
      </c>
      <c r="AM441" s="121">
        <v>143116</v>
      </c>
      <c r="AO441" s="119">
        <v>49750</v>
      </c>
      <c r="AP441" s="120">
        <v>65700</v>
      </c>
      <c r="AQ441" s="120">
        <v>69680</v>
      </c>
      <c r="AR441" s="120">
        <v>73660</v>
      </c>
      <c r="AS441" s="120">
        <v>77640</v>
      </c>
      <c r="AT441" s="120">
        <v>81620</v>
      </c>
      <c r="AU441" s="120">
        <v>85600</v>
      </c>
      <c r="AV441" s="120">
        <v>89580</v>
      </c>
      <c r="AW441" s="121">
        <v>93560</v>
      </c>
      <c r="AX441" s="119">
        <v>79600</v>
      </c>
      <c r="AY441" s="120">
        <v>105100</v>
      </c>
      <c r="AZ441" s="120">
        <v>111468</v>
      </c>
      <c r="BA441" s="120">
        <v>117836</v>
      </c>
      <c r="BB441" s="120">
        <v>124204</v>
      </c>
      <c r="BC441" s="120">
        <v>130572</v>
      </c>
      <c r="BD441" s="120">
        <v>136940</v>
      </c>
      <c r="BE441" s="120">
        <v>143308</v>
      </c>
      <c r="BF441" s="121">
        <v>149676</v>
      </c>
      <c r="BH441" s="119">
        <v>49750</v>
      </c>
      <c r="BI441" s="120">
        <v>65700</v>
      </c>
      <c r="BJ441" s="120">
        <v>69680</v>
      </c>
      <c r="BK441" s="120">
        <v>73660</v>
      </c>
      <c r="BL441" s="120">
        <v>77640</v>
      </c>
      <c r="BM441" s="120">
        <v>81620</v>
      </c>
      <c r="BN441" s="120">
        <v>85600</v>
      </c>
      <c r="BO441" s="120">
        <v>89580</v>
      </c>
      <c r="BP441" s="121">
        <v>93560</v>
      </c>
      <c r="BQ441" s="119">
        <v>79600</v>
      </c>
      <c r="BR441" s="120">
        <v>105100</v>
      </c>
      <c r="BS441" s="120">
        <v>111468</v>
      </c>
      <c r="BT441" s="120">
        <v>117836</v>
      </c>
      <c r="BU441" s="120">
        <v>124204</v>
      </c>
      <c r="BV441" s="120">
        <v>130572</v>
      </c>
      <c r="BW441" s="120">
        <v>136940</v>
      </c>
      <c r="BX441" s="120">
        <v>143308</v>
      </c>
      <c r="BY441" s="121">
        <v>149676</v>
      </c>
    </row>
    <row r="442" spans="1:77" x14ac:dyDescent="0.25">
      <c r="A442" s="85" t="s">
        <v>616</v>
      </c>
      <c r="C442">
        <v>43550</v>
      </c>
      <c r="D442">
        <v>57500</v>
      </c>
      <c r="E442">
        <v>60984</v>
      </c>
      <c r="F442">
        <v>64468</v>
      </c>
      <c r="G442">
        <v>67952</v>
      </c>
      <c r="H442">
        <v>71436</v>
      </c>
      <c r="I442">
        <v>74920</v>
      </c>
      <c r="J442">
        <v>78404</v>
      </c>
      <c r="K442">
        <v>81888</v>
      </c>
      <c r="L442">
        <v>69700</v>
      </c>
      <c r="M442">
        <v>92000</v>
      </c>
      <c r="N442">
        <v>97576</v>
      </c>
      <c r="O442">
        <v>103152</v>
      </c>
      <c r="P442">
        <v>108728</v>
      </c>
      <c r="Q442">
        <v>114304</v>
      </c>
      <c r="R442">
        <v>119880</v>
      </c>
      <c r="S442">
        <v>125456</v>
      </c>
      <c r="T442">
        <v>131032</v>
      </c>
      <c r="V442" s="119">
        <v>43650</v>
      </c>
      <c r="W442" s="120">
        <v>57650</v>
      </c>
      <c r="X442" s="120">
        <v>61142</v>
      </c>
      <c r="Y442" s="120">
        <v>64634</v>
      </c>
      <c r="Z442" s="120">
        <v>68126</v>
      </c>
      <c r="AA442" s="120">
        <v>71618</v>
      </c>
      <c r="AB442" s="120">
        <v>75110</v>
      </c>
      <c r="AC442" s="120">
        <v>78602</v>
      </c>
      <c r="AD442" s="121">
        <v>82094</v>
      </c>
      <c r="AE442" s="119">
        <v>69850</v>
      </c>
      <c r="AF442" s="120">
        <v>92250</v>
      </c>
      <c r="AG442" s="120">
        <v>97838</v>
      </c>
      <c r="AH442" s="120">
        <v>103426</v>
      </c>
      <c r="AI442" s="120">
        <v>109014</v>
      </c>
      <c r="AJ442" s="120">
        <v>114602</v>
      </c>
      <c r="AK442" s="120">
        <v>120190</v>
      </c>
      <c r="AL442" s="120">
        <v>125778</v>
      </c>
      <c r="AM442" s="121">
        <v>131366</v>
      </c>
      <c r="AO442" s="119">
        <v>47650</v>
      </c>
      <c r="AP442" s="120">
        <v>62900</v>
      </c>
      <c r="AQ442" s="120">
        <v>66712</v>
      </c>
      <c r="AR442" s="120">
        <v>70524</v>
      </c>
      <c r="AS442" s="120">
        <v>74336</v>
      </c>
      <c r="AT442" s="120">
        <v>78148</v>
      </c>
      <c r="AU442" s="120">
        <v>81960</v>
      </c>
      <c r="AV442" s="120">
        <v>85772</v>
      </c>
      <c r="AW442" s="121">
        <v>89584</v>
      </c>
      <c r="AX442" s="119">
        <v>76250</v>
      </c>
      <c r="AY442" s="120">
        <v>100650</v>
      </c>
      <c r="AZ442" s="120">
        <v>106750</v>
      </c>
      <c r="BA442" s="120">
        <v>112850</v>
      </c>
      <c r="BB442" s="120">
        <v>118950</v>
      </c>
      <c r="BC442" s="120">
        <v>125050</v>
      </c>
      <c r="BD442" s="120">
        <v>131150</v>
      </c>
      <c r="BE442" s="120">
        <v>137250</v>
      </c>
      <c r="BF442" s="121">
        <v>143350</v>
      </c>
      <c r="BH442" s="119">
        <v>49400</v>
      </c>
      <c r="BI442" s="120">
        <v>65250</v>
      </c>
      <c r="BJ442" s="120">
        <v>69202</v>
      </c>
      <c r="BK442" s="120">
        <v>73154</v>
      </c>
      <c r="BL442" s="120">
        <v>77106</v>
      </c>
      <c r="BM442" s="120">
        <v>81058</v>
      </c>
      <c r="BN442" s="120">
        <v>85010</v>
      </c>
      <c r="BO442" s="120">
        <v>88962</v>
      </c>
      <c r="BP442" s="121">
        <v>92914</v>
      </c>
      <c r="BQ442" s="119">
        <v>79050</v>
      </c>
      <c r="BR442" s="120">
        <v>104350</v>
      </c>
      <c r="BS442" s="120">
        <v>110674</v>
      </c>
      <c r="BT442" s="120">
        <v>116998</v>
      </c>
      <c r="BU442" s="120">
        <v>123322</v>
      </c>
      <c r="BV442" s="120">
        <v>129646</v>
      </c>
      <c r="BW442" s="120">
        <v>135970</v>
      </c>
      <c r="BX442" s="120">
        <v>142294</v>
      </c>
      <c r="BY442" s="121">
        <v>148618</v>
      </c>
    </row>
    <row r="443" spans="1:77" x14ac:dyDescent="0.25">
      <c r="A443" s="85" t="s">
        <v>617</v>
      </c>
      <c r="C443">
        <v>46600</v>
      </c>
      <c r="D443">
        <v>61550</v>
      </c>
      <c r="E443">
        <v>65278</v>
      </c>
      <c r="F443">
        <v>69006</v>
      </c>
      <c r="G443">
        <v>72734</v>
      </c>
      <c r="H443">
        <v>76462</v>
      </c>
      <c r="I443">
        <v>80190</v>
      </c>
      <c r="J443">
        <v>83918</v>
      </c>
      <c r="K443">
        <v>87646</v>
      </c>
      <c r="L443">
        <v>74550</v>
      </c>
      <c r="M443">
        <v>98400</v>
      </c>
      <c r="N443">
        <v>104364</v>
      </c>
      <c r="O443">
        <v>110328</v>
      </c>
      <c r="P443">
        <v>116292</v>
      </c>
      <c r="Q443">
        <v>122256</v>
      </c>
      <c r="R443">
        <v>128220</v>
      </c>
      <c r="S443">
        <v>134184</v>
      </c>
      <c r="T443">
        <v>140148</v>
      </c>
      <c r="V443" s="119">
        <v>46600</v>
      </c>
      <c r="W443" s="120">
        <v>61550</v>
      </c>
      <c r="X443" s="120">
        <v>65278</v>
      </c>
      <c r="Y443" s="120">
        <v>69006</v>
      </c>
      <c r="Z443" s="120">
        <v>72734</v>
      </c>
      <c r="AA443" s="120">
        <v>76462</v>
      </c>
      <c r="AB443" s="120">
        <v>80190</v>
      </c>
      <c r="AC443" s="120">
        <v>83918</v>
      </c>
      <c r="AD443" s="121">
        <v>87646</v>
      </c>
      <c r="AE443" s="119">
        <v>74550</v>
      </c>
      <c r="AF443" s="120">
        <v>98450</v>
      </c>
      <c r="AG443" s="120">
        <v>104414</v>
      </c>
      <c r="AH443" s="120">
        <v>110378</v>
      </c>
      <c r="AI443" s="120">
        <v>116342</v>
      </c>
      <c r="AJ443" s="120">
        <v>122306</v>
      </c>
      <c r="AK443" s="120">
        <v>128270</v>
      </c>
      <c r="AL443" s="120">
        <v>134234</v>
      </c>
      <c r="AM443" s="121">
        <v>140198</v>
      </c>
      <c r="AO443" s="119">
        <v>46600</v>
      </c>
      <c r="AP443" s="120">
        <v>61550</v>
      </c>
      <c r="AQ443" s="120">
        <v>65278</v>
      </c>
      <c r="AR443" s="120">
        <v>69006</v>
      </c>
      <c r="AS443" s="120">
        <v>72734</v>
      </c>
      <c r="AT443" s="120">
        <v>76462</v>
      </c>
      <c r="AU443" s="120">
        <v>80190</v>
      </c>
      <c r="AV443" s="120">
        <v>83918</v>
      </c>
      <c r="AW443" s="121">
        <v>87646</v>
      </c>
      <c r="AX443" s="119">
        <v>74550</v>
      </c>
      <c r="AY443" s="120">
        <v>98450</v>
      </c>
      <c r="AZ443" s="120">
        <v>104414</v>
      </c>
      <c r="BA443" s="120">
        <v>110378</v>
      </c>
      <c r="BB443" s="120">
        <v>116342</v>
      </c>
      <c r="BC443" s="120">
        <v>122306</v>
      </c>
      <c r="BD443" s="120">
        <v>128270</v>
      </c>
      <c r="BE443" s="120">
        <v>134234</v>
      </c>
      <c r="BF443" s="121">
        <v>140198</v>
      </c>
      <c r="BH443" s="119">
        <v>46800</v>
      </c>
      <c r="BI443" s="120">
        <v>61800</v>
      </c>
      <c r="BJ443" s="120">
        <v>65544</v>
      </c>
      <c r="BK443" s="120">
        <v>69288</v>
      </c>
      <c r="BL443" s="120">
        <v>73032</v>
      </c>
      <c r="BM443" s="120">
        <v>76776</v>
      </c>
      <c r="BN443" s="120">
        <v>80520</v>
      </c>
      <c r="BO443" s="120">
        <v>84264</v>
      </c>
      <c r="BP443" s="121">
        <v>88008</v>
      </c>
      <c r="BQ443" s="119">
        <v>74900</v>
      </c>
      <c r="BR443" s="120">
        <v>98900</v>
      </c>
      <c r="BS443" s="120">
        <v>104892</v>
      </c>
      <c r="BT443" s="120">
        <v>110884</v>
      </c>
      <c r="BU443" s="120">
        <v>116876</v>
      </c>
      <c r="BV443" s="120">
        <v>122868</v>
      </c>
      <c r="BW443" s="120">
        <v>128860</v>
      </c>
      <c r="BX443" s="120">
        <v>134852</v>
      </c>
      <c r="BY443" s="121">
        <v>140844</v>
      </c>
    </row>
    <row r="444" spans="1:77" x14ac:dyDescent="0.25">
      <c r="A444" s="85" t="s">
        <v>618</v>
      </c>
      <c r="C444">
        <v>38550</v>
      </c>
      <c r="D444">
        <v>50900</v>
      </c>
      <c r="E444">
        <v>53984</v>
      </c>
      <c r="F444">
        <v>57068</v>
      </c>
      <c r="G444">
        <v>60152</v>
      </c>
      <c r="H444">
        <v>63236</v>
      </c>
      <c r="I444">
        <v>66320</v>
      </c>
      <c r="J444">
        <v>69404</v>
      </c>
      <c r="K444">
        <v>72488</v>
      </c>
      <c r="L444">
        <v>61700</v>
      </c>
      <c r="M444">
        <v>81450</v>
      </c>
      <c r="N444">
        <v>86386</v>
      </c>
      <c r="O444">
        <v>91322</v>
      </c>
      <c r="P444">
        <v>96258</v>
      </c>
      <c r="Q444">
        <v>101194</v>
      </c>
      <c r="R444">
        <v>106130</v>
      </c>
      <c r="S444">
        <v>111066</v>
      </c>
      <c r="T444">
        <v>116002</v>
      </c>
      <c r="V444" s="119">
        <v>41350</v>
      </c>
      <c r="W444" s="120">
        <v>54600</v>
      </c>
      <c r="X444" s="120">
        <v>57908</v>
      </c>
      <c r="Y444" s="120">
        <v>61216</v>
      </c>
      <c r="Z444" s="120">
        <v>64524</v>
      </c>
      <c r="AA444" s="120">
        <v>67832</v>
      </c>
      <c r="AB444" s="120">
        <v>71140</v>
      </c>
      <c r="AC444" s="120">
        <v>74448</v>
      </c>
      <c r="AD444" s="121">
        <v>77756</v>
      </c>
      <c r="AE444" s="119">
        <v>66150</v>
      </c>
      <c r="AF444" s="120">
        <v>87350</v>
      </c>
      <c r="AG444" s="120">
        <v>92642</v>
      </c>
      <c r="AH444" s="120">
        <v>97934</v>
      </c>
      <c r="AI444" s="120">
        <v>103226</v>
      </c>
      <c r="AJ444" s="120">
        <v>108518</v>
      </c>
      <c r="AK444" s="120">
        <v>113810</v>
      </c>
      <c r="AL444" s="120">
        <v>119102</v>
      </c>
      <c r="AM444" s="121">
        <v>124394</v>
      </c>
      <c r="AO444" s="119">
        <v>42800</v>
      </c>
      <c r="AP444" s="120">
        <v>56500</v>
      </c>
      <c r="AQ444" s="120">
        <v>59924</v>
      </c>
      <c r="AR444" s="120">
        <v>63348</v>
      </c>
      <c r="AS444" s="120">
        <v>66772</v>
      </c>
      <c r="AT444" s="120">
        <v>70196</v>
      </c>
      <c r="AU444" s="120">
        <v>73620</v>
      </c>
      <c r="AV444" s="120">
        <v>77044</v>
      </c>
      <c r="AW444" s="121">
        <v>80468</v>
      </c>
      <c r="AX444" s="119">
        <v>68500</v>
      </c>
      <c r="AY444" s="120">
        <v>90450</v>
      </c>
      <c r="AZ444" s="120">
        <v>95930</v>
      </c>
      <c r="BA444" s="120">
        <v>101410</v>
      </c>
      <c r="BB444" s="120">
        <v>106890</v>
      </c>
      <c r="BC444" s="120">
        <v>112370</v>
      </c>
      <c r="BD444" s="120">
        <v>117850</v>
      </c>
      <c r="BE444" s="120">
        <v>123330</v>
      </c>
      <c r="BF444" s="121">
        <v>128810</v>
      </c>
      <c r="BH444" s="119">
        <v>43850</v>
      </c>
      <c r="BI444" s="120">
        <v>57900</v>
      </c>
      <c r="BJ444" s="120">
        <v>61408</v>
      </c>
      <c r="BK444" s="120">
        <v>64916</v>
      </c>
      <c r="BL444" s="120">
        <v>68424</v>
      </c>
      <c r="BM444" s="120">
        <v>71932</v>
      </c>
      <c r="BN444" s="120">
        <v>75440</v>
      </c>
      <c r="BO444" s="120">
        <v>78948</v>
      </c>
      <c r="BP444" s="121">
        <v>82456</v>
      </c>
      <c r="BQ444" s="119">
        <v>70150</v>
      </c>
      <c r="BR444" s="120">
        <v>92600</v>
      </c>
      <c r="BS444" s="120">
        <v>98212</v>
      </c>
      <c r="BT444" s="120">
        <v>103824</v>
      </c>
      <c r="BU444" s="120">
        <v>109436</v>
      </c>
      <c r="BV444" s="120">
        <v>115048</v>
      </c>
      <c r="BW444" s="120">
        <v>120660</v>
      </c>
      <c r="BX444" s="120">
        <v>126272</v>
      </c>
      <c r="BY444" s="121">
        <v>131884</v>
      </c>
    </row>
    <row r="445" spans="1:77" x14ac:dyDescent="0.25">
      <c r="A445" s="85" t="s">
        <v>619</v>
      </c>
      <c r="C445">
        <v>38850</v>
      </c>
      <c r="D445">
        <v>51300</v>
      </c>
      <c r="E445">
        <v>54408</v>
      </c>
      <c r="F445">
        <v>57516</v>
      </c>
      <c r="G445">
        <v>60624</v>
      </c>
      <c r="H445">
        <v>63732</v>
      </c>
      <c r="I445">
        <v>66840</v>
      </c>
      <c r="J445">
        <v>69948</v>
      </c>
      <c r="K445">
        <v>73056</v>
      </c>
      <c r="L445">
        <v>62150</v>
      </c>
      <c r="M445">
        <v>82050</v>
      </c>
      <c r="N445">
        <v>87022</v>
      </c>
      <c r="O445">
        <v>91994</v>
      </c>
      <c r="P445">
        <v>96966</v>
      </c>
      <c r="Q445">
        <v>101938</v>
      </c>
      <c r="R445">
        <v>106910</v>
      </c>
      <c r="S445">
        <v>111882</v>
      </c>
      <c r="T445">
        <v>116854</v>
      </c>
      <c r="V445" s="119">
        <v>42700</v>
      </c>
      <c r="W445" s="120">
        <v>56400</v>
      </c>
      <c r="X445" s="120">
        <v>59816</v>
      </c>
      <c r="Y445" s="120">
        <v>63232</v>
      </c>
      <c r="Z445" s="120">
        <v>66648</v>
      </c>
      <c r="AA445" s="120">
        <v>70064</v>
      </c>
      <c r="AB445" s="120">
        <v>73480</v>
      </c>
      <c r="AC445" s="120">
        <v>76896</v>
      </c>
      <c r="AD445" s="121">
        <v>80312</v>
      </c>
      <c r="AE445" s="119">
        <v>68300</v>
      </c>
      <c r="AF445" s="120">
        <v>90200</v>
      </c>
      <c r="AG445" s="120">
        <v>95664</v>
      </c>
      <c r="AH445" s="120">
        <v>101128</v>
      </c>
      <c r="AI445" s="120">
        <v>106592</v>
      </c>
      <c r="AJ445" s="120">
        <v>112056</v>
      </c>
      <c r="AK445" s="120">
        <v>117520</v>
      </c>
      <c r="AL445" s="120">
        <v>122984</v>
      </c>
      <c r="AM445" s="121">
        <v>128448</v>
      </c>
      <c r="AO445" s="119">
        <v>46600</v>
      </c>
      <c r="AP445" s="120">
        <v>61550</v>
      </c>
      <c r="AQ445" s="120">
        <v>65278</v>
      </c>
      <c r="AR445" s="120">
        <v>69006</v>
      </c>
      <c r="AS445" s="120">
        <v>72734</v>
      </c>
      <c r="AT445" s="120">
        <v>76462</v>
      </c>
      <c r="AU445" s="120">
        <v>80190</v>
      </c>
      <c r="AV445" s="120">
        <v>83918</v>
      </c>
      <c r="AW445" s="121">
        <v>87646</v>
      </c>
      <c r="AX445" s="119">
        <v>74550</v>
      </c>
      <c r="AY445" s="120">
        <v>98450</v>
      </c>
      <c r="AZ445" s="120">
        <v>104414</v>
      </c>
      <c r="BA445" s="120">
        <v>110378</v>
      </c>
      <c r="BB445" s="120">
        <v>116342</v>
      </c>
      <c r="BC445" s="120">
        <v>122306</v>
      </c>
      <c r="BD445" s="120">
        <v>128270</v>
      </c>
      <c r="BE445" s="120">
        <v>134234</v>
      </c>
      <c r="BF445" s="121">
        <v>140198</v>
      </c>
      <c r="BH445" s="119">
        <v>49100</v>
      </c>
      <c r="BI445" s="120">
        <v>64850</v>
      </c>
      <c r="BJ445" s="120">
        <v>68778</v>
      </c>
      <c r="BK445" s="120">
        <v>72706</v>
      </c>
      <c r="BL445" s="120">
        <v>76634</v>
      </c>
      <c r="BM445" s="120">
        <v>80562</v>
      </c>
      <c r="BN445" s="120">
        <v>84490</v>
      </c>
      <c r="BO445" s="120">
        <v>88418</v>
      </c>
      <c r="BP445" s="121">
        <v>92346</v>
      </c>
      <c r="BQ445" s="119">
        <v>78550</v>
      </c>
      <c r="BR445" s="120">
        <v>103700</v>
      </c>
      <c r="BS445" s="120">
        <v>109984</v>
      </c>
      <c r="BT445" s="120">
        <v>116268</v>
      </c>
      <c r="BU445" s="120">
        <v>122552</v>
      </c>
      <c r="BV445" s="120">
        <v>128836</v>
      </c>
      <c r="BW445" s="120">
        <v>135120</v>
      </c>
      <c r="BX445" s="120">
        <v>141404</v>
      </c>
      <c r="BY445" s="121">
        <v>147688</v>
      </c>
    </row>
    <row r="446" spans="1:77" x14ac:dyDescent="0.25">
      <c r="A446" s="85" t="s">
        <v>620</v>
      </c>
      <c r="C446">
        <v>38550</v>
      </c>
      <c r="D446">
        <v>50900</v>
      </c>
      <c r="E446">
        <v>53984</v>
      </c>
      <c r="F446">
        <v>57068</v>
      </c>
      <c r="G446">
        <v>60152</v>
      </c>
      <c r="H446">
        <v>63236</v>
      </c>
      <c r="I446">
        <v>66320</v>
      </c>
      <c r="J446">
        <v>69404</v>
      </c>
      <c r="K446">
        <v>72488</v>
      </c>
      <c r="L446">
        <v>61700</v>
      </c>
      <c r="M446">
        <v>81450</v>
      </c>
      <c r="N446">
        <v>86386</v>
      </c>
      <c r="O446">
        <v>91322</v>
      </c>
      <c r="P446">
        <v>96258</v>
      </c>
      <c r="Q446">
        <v>101194</v>
      </c>
      <c r="R446">
        <v>106130</v>
      </c>
      <c r="S446">
        <v>111066</v>
      </c>
      <c r="T446">
        <v>116002</v>
      </c>
      <c r="V446" s="119">
        <v>41350</v>
      </c>
      <c r="W446" s="120">
        <v>54600</v>
      </c>
      <c r="X446" s="120">
        <v>57908</v>
      </c>
      <c r="Y446" s="120">
        <v>61216</v>
      </c>
      <c r="Z446" s="120">
        <v>64524</v>
      </c>
      <c r="AA446" s="120">
        <v>67832</v>
      </c>
      <c r="AB446" s="120">
        <v>71140</v>
      </c>
      <c r="AC446" s="120">
        <v>74448</v>
      </c>
      <c r="AD446" s="121">
        <v>77756</v>
      </c>
      <c r="AE446" s="119">
        <v>66150</v>
      </c>
      <c r="AF446" s="120">
        <v>87350</v>
      </c>
      <c r="AG446" s="120">
        <v>92642</v>
      </c>
      <c r="AH446" s="120">
        <v>97934</v>
      </c>
      <c r="AI446" s="120">
        <v>103226</v>
      </c>
      <c r="AJ446" s="120">
        <v>108518</v>
      </c>
      <c r="AK446" s="120">
        <v>113810</v>
      </c>
      <c r="AL446" s="120">
        <v>119102</v>
      </c>
      <c r="AM446" s="121">
        <v>124394</v>
      </c>
      <c r="AO446" s="119">
        <v>42050</v>
      </c>
      <c r="AP446" s="120">
        <v>55550</v>
      </c>
      <c r="AQ446" s="120">
        <v>58914</v>
      </c>
      <c r="AR446" s="120">
        <v>62278</v>
      </c>
      <c r="AS446" s="120">
        <v>65642</v>
      </c>
      <c r="AT446" s="120">
        <v>69006</v>
      </c>
      <c r="AU446" s="120">
        <v>72370</v>
      </c>
      <c r="AV446" s="120">
        <v>75734</v>
      </c>
      <c r="AW446" s="121">
        <v>79098</v>
      </c>
      <c r="AX446" s="119">
        <v>67300</v>
      </c>
      <c r="AY446" s="120">
        <v>88850</v>
      </c>
      <c r="AZ446" s="120">
        <v>94234</v>
      </c>
      <c r="BA446" s="120">
        <v>99618</v>
      </c>
      <c r="BB446" s="120">
        <v>105002</v>
      </c>
      <c r="BC446" s="120">
        <v>110386</v>
      </c>
      <c r="BD446" s="120">
        <v>115770</v>
      </c>
      <c r="BE446" s="120">
        <v>121154</v>
      </c>
      <c r="BF446" s="121">
        <v>126538</v>
      </c>
      <c r="BH446" s="119">
        <v>42850</v>
      </c>
      <c r="BI446" s="120">
        <v>56600</v>
      </c>
      <c r="BJ446" s="120">
        <v>60028</v>
      </c>
      <c r="BK446" s="120">
        <v>63456</v>
      </c>
      <c r="BL446" s="120">
        <v>66884</v>
      </c>
      <c r="BM446" s="120">
        <v>70312</v>
      </c>
      <c r="BN446" s="120">
        <v>73740</v>
      </c>
      <c r="BO446" s="120">
        <v>77168</v>
      </c>
      <c r="BP446" s="121">
        <v>80596</v>
      </c>
      <c r="BQ446" s="119">
        <v>68550</v>
      </c>
      <c r="BR446" s="120">
        <v>90500</v>
      </c>
      <c r="BS446" s="120">
        <v>95984</v>
      </c>
      <c r="BT446" s="120">
        <v>101468</v>
      </c>
      <c r="BU446" s="120">
        <v>106952</v>
      </c>
      <c r="BV446" s="120">
        <v>112436</v>
      </c>
      <c r="BW446" s="120">
        <v>117920</v>
      </c>
      <c r="BX446" s="120">
        <v>123404</v>
      </c>
      <c r="BY446" s="121">
        <v>128888</v>
      </c>
    </row>
    <row r="447" spans="1:77" x14ac:dyDescent="0.25">
      <c r="A447" s="85" t="s">
        <v>621</v>
      </c>
      <c r="C447">
        <v>38550</v>
      </c>
      <c r="D447">
        <v>50900</v>
      </c>
      <c r="E447">
        <v>53984</v>
      </c>
      <c r="F447">
        <v>57068</v>
      </c>
      <c r="G447">
        <v>60152</v>
      </c>
      <c r="H447">
        <v>63236</v>
      </c>
      <c r="I447">
        <v>66320</v>
      </c>
      <c r="J447">
        <v>69404</v>
      </c>
      <c r="K447">
        <v>72488</v>
      </c>
      <c r="L447">
        <v>61700</v>
      </c>
      <c r="M447">
        <v>81450</v>
      </c>
      <c r="N447">
        <v>86386</v>
      </c>
      <c r="O447">
        <v>91322</v>
      </c>
      <c r="P447">
        <v>96258</v>
      </c>
      <c r="Q447">
        <v>101194</v>
      </c>
      <c r="R447">
        <v>106130</v>
      </c>
      <c r="S447">
        <v>111066</v>
      </c>
      <c r="T447">
        <v>116002</v>
      </c>
      <c r="V447" s="119">
        <v>41350</v>
      </c>
      <c r="W447" s="120">
        <v>54600</v>
      </c>
      <c r="X447" s="120">
        <v>57908</v>
      </c>
      <c r="Y447" s="120">
        <v>61216</v>
      </c>
      <c r="Z447" s="120">
        <v>64524</v>
      </c>
      <c r="AA447" s="120">
        <v>67832</v>
      </c>
      <c r="AB447" s="120">
        <v>71140</v>
      </c>
      <c r="AC447" s="120">
        <v>74448</v>
      </c>
      <c r="AD447" s="121">
        <v>77756</v>
      </c>
      <c r="AE447" s="119">
        <v>66150</v>
      </c>
      <c r="AF447" s="120">
        <v>87350</v>
      </c>
      <c r="AG447" s="120">
        <v>92642</v>
      </c>
      <c r="AH447" s="120">
        <v>97934</v>
      </c>
      <c r="AI447" s="120">
        <v>103226</v>
      </c>
      <c r="AJ447" s="120">
        <v>108518</v>
      </c>
      <c r="AK447" s="120">
        <v>113810</v>
      </c>
      <c r="AL447" s="120">
        <v>119102</v>
      </c>
      <c r="AM447" s="121">
        <v>124394</v>
      </c>
      <c r="AO447" s="119">
        <v>42050</v>
      </c>
      <c r="AP447" s="120">
        <v>55550</v>
      </c>
      <c r="AQ447" s="120">
        <v>58914</v>
      </c>
      <c r="AR447" s="120">
        <v>62278</v>
      </c>
      <c r="AS447" s="120">
        <v>65642</v>
      </c>
      <c r="AT447" s="120">
        <v>69006</v>
      </c>
      <c r="AU447" s="120">
        <v>72370</v>
      </c>
      <c r="AV447" s="120">
        <v>75734</v>
      </c>
      <c r="AW447" s="121">
        <v>79098</v>
      </c>
      <c r="AX447" s="119">
        <v>67300</v>
      </c>
      <c r="AY447" s="120">
        <v>88850</v>
      </c>
      <c r="AZ447" s="120">
        <v>94234</v>
      </c>
      <c r="BA447" s="120">
        <v>99618</v>
      </c>
      <c r="BB447" s="120">
        <v>105002</v>
      </c>
      <c r="BC447" s="120">
        <v>110386</v>
      </c>
      <c r="BD447" s="120">
        <v>115770</v>
      </c>
      <c r="BE447" s="120">
        <v>121154</v>
      </c>
      <c r="BF447" s="121">
        <v>126538</v>
      </c>
      <c r="BH447" s="119">
        <v>42850</v>
      </c>
      <c r="BI447" s="120">
        <v>56600</v>
      </c>
      <c r="BJ447" s="120">
        <v>60028</v>
      </c>
      <c r="BK447" s="120">
        <v>63456</v>
      </c>
      <c r="BL447" s="120">
        <v>66884</v>
      </c>
      <c r="BM447" s="120">
        <v>70312</v>
      </c>
      <c r="BN447" s="120">
        <v>73740</v>
      </c>
      <c r="BO447" s="120">
        <v>77168</v>
      </c>
      <c r="BP447" s="121">
        <v>80596</v>
      </c>
      <c r="BQ447" s="119">
        <v>68550</v>
      </c>
      <c r="BR447" s="120">
        <v>90500</v>
      </c>
      <c r="BS447" s="120">
        <v>95984</v>
      </c>
      <c r="BT447" s="120">
        <v>101468</v>
      </c>
      <c r="BU447" s="120">
        <v>106952</v>
      </c>
      <c r="BV447" s="120">
        <v>112436</v>
      </c>
      <c r="BW447" s="120">
        <v>117920</v>
      </c>
      <c r="BX447" s="120">
        <v>123404</v>
      </c>
      <c r="BY447" s="121">
        <v>128888</v>
      </c>
    </row>
    <row r="448" spans="1:77" x14ac:dyDescent="0.25">
      <c r="A448" s="85" t="s">
        <v>622</v>
      </c>
      <c r="C448">
        <v>51250</v>
      </c>
      <c r="D448">
        <v>67650</v>
      </c>
      <c r="E448">
        <v>71750</v>
      </c>
      <c r="F448">
        <v>75850</v>
      </c>
      <c r="G448">
        <v>79950</v>
      </c>
      <c r="H448">
        <v>84050</v>
      </c>
      <c r="I448">
        <v>88150</v>
      </c>
      <c r="J448">
        <v>92250</v>
      </c>
      <c r="K448">
        <v>96350</v>
      </c>
      <c r="L448">
        <v>82000</v>
      </c>
      <c r="M448">
        <v>108250</v>
      </c>
      <c r="N448">
        <v>114810</v>
      </c>
      <c r="O448">
        <v>121370</v>
      </c>
      <c r="P448">
        <v>127930</v>
      </c>
      <c r="Q448">
        <v>134490</v>
      </c>
      <c r="R448">
        <v>141050</v>
      </c>
      <c r="S448">
        <v>147610</v>
      </c>
      <c r="T448">
        <v>154170</v>
      </c>
      <c r="V448" s="119">
        <v>51550</v>
      </c>
      <c r="W448" s="120">
        <v>68050</v>
      </c>
      <c r="X448" s="120">
        <v>72174</v>
      </c>
      <c r="Y448" s="120">
        <v>76298</v>
      </c>
      <c r="Z448" s="120">
        <v>80422</v>
      </c>
      <c r="AA448" s="120">
        <v>84546</v>
      </c>
      <c r="AB448" s="120">
        <v>88670</v>
      </c>
      <c r="AC448" s="120">
        <v>92794</v>
      </c>
      <c r="AD448" s="121">
        <v>96918</v>
      </c>
      <c r="AE448" s="119">
        <v>82500</v>
      </c>
      <c r="AF448" s="120">
        <v>108900</v>
      </c>
      <c r="AG448" s="120">
        <v>115500</v>
      </c>
      <c r="AH448" s="120">
        <v>122100</v>
      </c>
      <c r="AI448" s="120">
        <v>128700</v>
      </c>
      <c r="AJ448" s="120">
        <v>135300</v>
      </c>
      <c r="AK448" s="120">
        <v>141900</v>
      </c>
      <c r="AL448" s="120">
        <v>148500</v>
      </c>
      <c r="AM448" s="121">
        <v>155100</v>
      </c>
      <c r="AO448" s="119">
        <v>55700</v>
      </c>
      <c r="AP448" s="120">
        <v>73550</v>
      </c>
      <c r="AQ448" s="120">
        <v>78006</v>
      </c>
      <c r="AR448" s="120">
        <v>82462</v>
      </c>
      <c r="AS448" s="120">
        <v>86918</v>
      </c>
      <c r="AT448" s="120">
        <v>91374</v>
      </c>
      <c r="AU448" s="120">
        <v>95830</v>
      </c>
      <c r="AV448" s="120">
        <v>100286</v>
      </c>
      <c r="AW448" s="121">
        <v>104742</v>
      </c>
      <c r="AX448" s="119">
        <v>89100</v>
      </c>
      <c r="AY448" s="120">
        <v>117650</v>
      </c>
      <c r="AZ448" s="120">
        <v>124778</v>
      </c>
      <c r="BA448" s="120">
        <v>131906</v>
      </c>
      <c r="BB448" s="120">
        <v>139034</v>
      </c>
      <c r="BC448" s="120">
        <v>146162</v>
      </c>
      <c r="BD448" s="120">
        <v>153290</v>
      </c>
      <c r="BE448" s="120">
        <v>160418</v>
      </c>
      <c r="BF448" s="121">
        <v>167546</v>
      </c>
      <c r="BH448" s="119">
        <v>56700</v>
      </c>
      <c r="BI448" s="120">
        <v>74850</v>
      </c>
      <c r="BJ448" s="120">
        <v>79386</v>
      </c>
      <c r="BK448" s="120">
        <v>83922</v>
      </c>
      <c r="BL448" s="120">
        <v>88458</v>
      </c>
      <c r="BM448" s="120">
        <v>92994</v>
      </c>
      <c r="BN448" s="120">
        <v>97530</v>
      </c>
      <c r="BO448" s="120">
        <v>102066</v>
      </c>
      <c r="BP448" s="121">
        <v>106602</v>
      </c>
      <c r="BQ448" s="119">
        <v>90700</v>
      </c>
      <c r="BR448" s="120">
        <v>119750</v>
      </c>
      <c r="BS448" s="120">
        <v>127006</v>
      </c>
      <c r="BT448" s="120">
        <v>134262</v>
      </c>
      <c r="BU448" s="120">
        <v>141518</v>
      </c>
      <c r="BV448" s="120">
        <v>148774</v>
      </c>
      <c r="BW448" s="120">
        <v>156030</v>
      </c>
      <c r="BX448" s="120">
        <v>163286</v>
      </c>
      <c r="BY448" s="121">
        <v>170542</v>
      </c>
    </row>
    <row r="449" spans="1:77" x14ac:dyDescent="0.25">
      <c r="A449" s="85" t="s">
        <v>623</v>
      </c>
      <c r="C449">
        <v>37100</v>
      </c>
      <c r="D449">
        <v>49000</v>
      </c>
      <c r="E449">
        <v>51968</v>
      </c>
      <c r="F449">
        <v>54936</v>
      </c>
      <c r="G449">
        <v>57904</v>
      </c>
      <c r="H449">
        <v>60872</v>
      </c>
      <c r="I449">
        <v>63840</v>
      </c>
      <c r="J449">
        <v>66808</v>
      </c>
      <c r="K449">
        <v>69776</v>
      </c>
      <c r="L449">
        <v>59350</v>
      </c>
      <c r="M449">
        <v>78350</v>
      </c>
      <c r="N449">
        <v>83098</v>
      </c>
      <c r="O449">
        <v>87846</v>
      </c>
      <c r="P449">
        <v>92594</v>
      </c>
      <c r="Q449">
        <v>97342</v>
      </c>
      <c r="R449">
        <v>102090</v>
      </c>
      <c r="S449">
        <v>106838</v>
      </c>
      <c r="T449">
        <v>111586</v>
      </c>
      <c r="V449" s="119">
        <v>38800</v>
      </c>
      <c r="W449" s="120">
        <v>51250</v>
      </c>
      <c r="X449" s="120">
        <v>54354</v>
      </c>
      <c r="Y449" s="120">
        <v>57458</v>
      </c>
      <c r="Z449" s="120">
        <v>60562</v>
      </c>
      <c r="AA449" s="120">
        <v>63666</v>
      </c>
      <c r="AB449" s="120">
        <v>66770</v>
      </c>
      <c r="AC449" s="120">
        <v>69874</v>
      </c>
      <c r="AD449" s="121">
        <v>72978</v>
      </c>
      <c r="AE449" s="119">
        <v>62100</v>
      </c>
      <c r="AF449" s="120">
        <v>82000</v>
      </c>
      <c r="AG449" s="120">
        <v>86968</v>
      </c>
      <c r="AH449" s="120">
        <v>91936</v>
      </c>
      <c r="AI449" s="120">
        <v>96904</v>
      </c>
      <c r="AJ449" s="120">
        <v>101872</v>
      </c>
      <c r="AK449" s="120">
        <v>106840</v>
      </c>
      <c r="AL449" s="120">
        <v>111808</v>
      </c>
      <c r="AM449" s="121">
        <v>116776</v>
      </c>
      <c r="AO449" s="119">
        <v>42350</v>
      </c>
      <c r="AP449" s="120">
        <v>55950</v>
      </c>
      <c r="AQ449" s="120">
        <v>59338</v>
      </c>
      <c r="AR449" s="120">
        <v>62726</v>
      </c>
      <c r="AS449" s="120">
        <v>66114</v>
      </c>
      <c r="AT449" s="120">
        <v>69502</v>
      </c>
      <c r="AU449" s="120">
        <v>72890</v>
      </c>
      <c r="AV449" s="120">
        <v>76278</v>
      </c>
      <c r="AW449" s="121">
        <v>79666</v>
      </c>
      <c r="AX449" s="119">
        <v>67750</v>
      </c>
      <c r="AY449" s="120">
        <v>89450</v>
      </c>
      <c r="AZ449" s="120">
        <v>94870</v>
      </c>
      <c r="BA449" s="120">
        <v>100290</v>
      </c>
      <c r="BB449" s="120">
        <v>105710</v>
      </c>
      <c r="BC449" s="120">
        <v>111130</v>
      </c>
      <c r="BD449" s="120">
        <v>116550</v>
      </c>
      <c r="BE449" s="120">
        <v>121970</v>
      </c>
      <c r="BF449" s="121">
        <v>127390</v>
      </c>
      <c r="BH449" s="119">
        <v>42350</v>
      </c>
      <c r="BI449" s="120">
        <v>55950</v>
      </c>
      <c r="BJ449" s="120">
        <v>59338</v>
      </c>
      <c r="BK449" s="120">
        <v>62726</v>
      </c>
      <c r="BL449" s="120">
        <v>66114</v>
      </c>
      <c r="BM449" s="120">
        <v>69502</v>
      </c>
      <c r="BN449" s="120">
        <v>72890</v>
      </c>
      <c r="BO449" s="120">
        <v>76278</v>
      </c>
      <c r="BP449" s="121">
        <v>79666</v>
      </c>
      <c r="BQ449" s="119">
        <v>67750</v>
      </c>
      <c r="BR449" s="120">
        <v>89450</v>
      </c>
      <c r="BS449" s="120">
        <v>94870</v>
      </c>
      <c r="BT449" s="120">
        <v>100290</v>
      </c>
      <c r="BU449" s="120">
        <v>105710</v>
      </c>
      <c r="BV449" s="120">
        <v>111130</v>
      </c>
      <c r="BW449" s="120">
        <v>116550</v>
      </c>
      <c r="BX449" s="120">
        <v>121970</v>
      </c>
      <c r="BY449" s="121">
        <v>127390</v>
      </c>
    </row>
    <row r="450" spans="1:77" x14ac:dyDescent="0.25">
      <c r="A450" s="85" t="s">
        <v>624</v>
      </c>
      <c r="C450">
        <v>38650</v>
      </c>
      <c r="D450">
        <v>51050</v>
      </c>
      <c r="E450">
        <v>54142</v>
      </c>
      <c r="F450">
        <v>57234</v>
      </c>
      <c r="G450">
        <v>60326</v>
      </c>
      <c r="H450">
        <v>63418</v>
      </c>
      <c r="I450">
        <v>66510</v>
      </c>
      <c r="J450">
        <v>69602</v>
      </c>
      <c r="K450">
        <v>72694</v>
      </c>
      <c r="L450">
        <v>61850</v>
      </c>
      <c r="M450">
        <v>81650</v>
      </c>
      <c r="N450">
        <v>86598</v>
      </c>
      <c r="O450">
        <v>91546</v>
      </c>
      <c r="P450">
        <v>96494</v>
      </c>
      <c r="Q450">
        <v>101442</v>
      </c>
      <c r="R450">
        <v>106390</v>
      </c>
      <c r="S450">
        <v>111338</v>
      </c>
      <c r="T450">
        <v>116286</v>
      </c>
      <c r="V450" s="119">
        <v>40750</v>
      </c>
      <c r="W450" s="120">
        <v>53800</v>
      </c>
      <c r="X450" s="120">
        <v>57060</v>
      </c>
      <c r="Y450" s="120">
        <v>60320</v>
      </c>
      <c r="Z450" s="120">
        <v>63580</v>
      </c>
      <c r="AA450" s="120">
        <v>66840</v>
      </c>
      <c r="AB450" s="120">
        <v>70100</v>
      </c>
      <c r="AC450" s="120">
        <v>73360</v>
      </c>
      <c r="AD450" s="121">
        <v>76620</v>
      </c>
      <c r="AE450" s="119">
        <v>65200</v>
      </c>
      <c r="AF450" s="120">
        <v>86100</v>
      </c>
      <c r="AG450" s="120">
        <v>91316</v>
      </c>
      <c r="AH450" s="120">
        <v>96532</v>
      </c>
      <c r="AI450" s="120">
        <v>101748</v>
      </c>
      <c r="AJ450" s="120">
        <v>106964</v>
      </c>
      <c r="AK450" s="120">
        <v>112180</v>
      </c>
      <c r="AL450" s="120">
        <v>117396</v>
      </c>
      <c r="AM450" s="121">
        <v>122612</v>
      </c>
      <c r="AO450" s="119">
        <v>41700</v>
      </c>
      <c r="AP450" s="120">
        <v>55050</v>
      </c>
      <c r="AQ450" s="120">
        <v>58386</v>
      </c>
      <c r="AR450" s="120">
        <v>61722</v>
      </c>
      <c r="AS450" s="120">
        <v>65058</v>
      </c>
      <c r="AT450" s="120">
        <v>68394</v>
      </c>
      <c r="AU450" s="120">
        <v>71730</v>
      </c>
      <c r="AV450" s="120">
        <v>75066</v>
      </c>
      <c r="AW450" s="121">
        <v>78402</v>
      </c>
      <c r="AX450" s="119">
        <v>66700</v>
      </c>
      <c r="AY450" s="120">
        <v>88050</v>
      </c>
      <c r="AZ450" s="120">
        <v>93386</v>
      </c>
      <c r="BA450" s="120">
        <v>98722</v>
      </c>
      <c r="BB450" s="120">
        <v>104058</v>
      </c>
      <c r="BC450" s="120">
        <v>109394</v>
      </c>
      <c r="BD450" s="120">
        <v>114730</v>
      </c>
      <c r="BE450" s="120">
        <v>120066</v>
      </c>
      <c r="BF450" s="121">
        <v>125402</v>
      </c>
      <c r="BH450" s="119">
        <v>45850</v>
      </c>
      <c r="BI450" s="120">
        <v>60550</v>
      </c>
      <c r="BJ450" s="120">
        <v>64218</v>
      </c>
      <c r="BK450" s="120">
        <v>67886</v>
      </c>
      <c r="BL450" s="120">
        <v>71554</v>
      </c>
      <c r="BM450" s="120">
        <v>75222</v>
      </c>
      <c r="BN450" s="120">
        <v>78890</v>
      </c>
      <c r="BO450" s="120">
        <v>82558</v>
      </c>
      <c r="BP450" s="121">
        <v>86226</v>
      </c>
      <c r="BQ450" s="119">
        <v>73350</v>
      </c>
      <c r="BR450" s="120">
        <v>96850</v>
      </c>
      <c r="BS450" s="120">
        <v>102718</v>
      </c>
      <c r="BT450" s="120">
        <v>108586</v>
      </c>
      <c r="BU450" s="120">
        <v>114454</v>
      </c>
      <c r="BV450" s="120">
        <v>120322</v>
      </c>
      <c r="BW450" s="120">
        <v>126190</v>
      </c>
      <c r="BX450" s="120">
        <v>132058</v>
      </c>
      <c r="BY450" s="121">
        <v>137926</v>
      </c>
    </row>
    <row r="451" spans="1:77" x14ac:dyDescent="0.25">
      <c r="A451" s="85" t="s">
        <v>625</v>
      </c>
      <c r="C451">
        <v>35850</v>
      </c>
      <c r="D451">
        <v>47350</v>
      </c>
      <c r="E451">
        <v>50218</v>
      </c>
      <c r="F451">
        <v>53086</v>
      </c>
      <c r="G451">
        <v>55954</v>
      </c>
      <c r="H451">
        <v>58822</v>
      </c>
      <c r="I451">
        <v>61690</v>
      </c>
      <c r="J451">
        <v>64558</v>
      </c>
      <c r="K451">
        <v>67426</v>
      </c>
      <c r="L451">
        <v>57350</v>
      </c>
      <c r="M451">
        <v>75700</v>
      </c>
      <c r="N451">
        <v>80288</v>
      </c>
      <c r="O451">
        <v>84876</v>
      </c>
      <c r="P451">
        <v>89464</v>
      </c>
      <c r="Q451">
        <v>94052</v>
      </c>
      <c r="R451">
        <v>98640</v>
      </c>
      <c r="S451">
        <v>103228</v>
      </c>
      <c r="T451">
        <v>107816</v>
      </c>
      <c r="V451" s="119">
        <v>35850</v>
      </c>
      <c r="W451" s="120">
        <v>47350</v>
      </c>
      <c r="X451" s="120">
        <v>50218</v>
      </c>
      <c r="Y451" s="120">
        <v>53086</v>
      </c>
      <c r="Z451" s="120">
        <v>55954</v>
      </c>
      <c r="AA451" s="120">
        <v>58822</v>
      </c>
      <c r="AB451" s="120">
        <v>61690</v>
      </c>
      <c r="AC451" s="120">
        <v>64558</v>
      </c>
      <c r="AD451" s="121">
        <v>67426</v>
      </c>
      <c r="AE451" s="119">
        <v>57350</v>
      </c>
      <c r="AF451" s="120">
        <v>75750</v>
      </c>
      <c r="AG451" s="120">
        <v>80338</v>
      </c>
      <c r="AH451" s="120">
        <v>84926</v>
      </c>
      <c r="AI451" s="120">
        <v>89514</v>
      </c>
      <c r="AJ451" s="120">
        <v>94102</v>
      </c>
      <c r="AK451" s="120">
        <v>98690</v>
      </c>
      <c r="AL451" s="120">
        <v>103278</v>
      </c>
      <c r="AM451" s="121">
        <v>107866</v>
      </c>
      <c r="AO451" s="119">
        <v>38550</v>
      </c>
      <c r="AP451" s="120">
        <v>50900</v>
      </c>
      <c r="AQ451" s="120">
        <v>53984</v>
      </c>
      <c r="AR451" s="120">
        <v>57068</v>
      </c>
      <c r="AS451" s="120">
        <v>60152</v>
      </c>
      <c r="AT451" s="120">
        <v>63236</v>
      </c>
      <c r="AU451" s="120">
        <v>66320</v>
      </c>
      <c r="AV451" s="120">
        <v>69404</v>
      </c>
      <c r="AW451" s="121">
        <v>72488</v>
      </c>
      <c r="AX451" s="119">
        <v>61700</v>
      </c>
      <c r="AY451" s="120">
        <v>81450</v>
      </c>
      <c r="AZ451" s="120">
        <v>86386</v>
      </c>
      <c r="BA451" s="120">
        <v>91322</v>
      </c>
      <c r="BB451" s="120">
        <v>96258</v>
      </c>
      <c r="BC451" s="120">
        <v>101194</v>
      </c>
      <c r="BD451" s="120">
        <v>106130</v>
      </c>
      <c r="BE451" s="120">
        <v>111066</v>
      </c>
      <c r="BF451" s="121">
        <v>116002</v>
      </c>
      <c r="BH451" s="119">
        <v>38750</v>
      </c>
      <c r="BI451" s="120">
        <v>51150</v>
      </c>
      <c r="BJ451" s="120">
        <v>54250</v>
      </c>
      <c r="BK451" s="120">
        <v>57350</v>
      </c>
      <c r="BL451" s="120">
        <v>60450</v>
      </c>
      <c r="BM451" s="120">
        <v>63550</v>
      </c>
      <c r="BN451" s="120">
        <v>66650</v>
      </c>
      <c r="BO451" s="120">
        <v>69750</v>
      </c>
      <c r="BP451" s="121">
        <v>72850</v>
      </c>
      <c r="BQ451" s="119">
        <v>62000</v>
      </c>
      <c r="BR451" s="120">
        <v>81850</v>
      </c>
      <c r="BS451" s="120">
        <v>86810</v>
      </c>
      <c r="BT451" s="120">
        <v>91770</v>
      </c>
      <c r="BU451" s="120">
        <v>96730</v>
      </c>
      <c r="BV451" s="120">
        <v>101690</v>
      </c>
      <c r="BW451" s="120">
        <v>106650</v>
      </c>
      <c r="BX451" s="120">
        <v>111610</v>
      </c>
      <c r="BY451" s="121">
        <v>116570</v>
      </c>
    </row>
    <row r="452" spans="1:77" x14ac:dyDescent="0.25">
      <c r="A452" s="85" t="s">
        <v>626</v>
      </c>
      <c r="C452">
        <v>33600</v>
      </c>
      <c r="D452">
        <v>44400</v>
      </c>
      <c r="E452">
        <v>47088</v>
      </c>
      <c r="F452">
        <v>49776</v>
      </c>
      <c r="G452">
        <v>52464</v>
      </c>
      <c r="H452">
        <v>55152</v>
      </c>
      <c r="I452">
        <v>57840</v>
      </c>
      <c r="J452">
        <v>60528</v>
      </c>
      <c r="K452">
        <v>63216</v>
      </c>
      <c r="L452">
        <v>53750</v>
      </c>
      <c r="M452">
        <v>70950</v>
      </c>
      <c r="N452">
        <v>75250</v>
      </c>
      <c r="O452">
        <v>79550</v>
      </c>
      <c r="P452">
        <v>83850</v>
      </c>
      <c r="Q452">
        <v>88150</v>
      </c>
      <c r="R452">
        <v>92450</v>
      </c>
      <c r="S452">
        <v>96750</v>
      </c>
      <c r="T452">
        <v>101050</v>
      </c>
      <c r="V452" s="119">
        <v>35300</v>
      </c>
      <c r="W452" s="120">
        <v>46600</v>
      </c>
      <c r="X452" s="120">
        <v>49424</v>
      </c>
      <c r="Y452" s="120">
        <v>52248</v>
      </c>
      <c r="Z452" s="120">
        <v>55072</v>
      </c>
      <c r="AA452" s="120">
        <v>57896</v>
      </c>
      <c r="AB452" s="120">
        <v>60720</v>
      </c>
      <c r="AC452" s="120">
        <v>63544</v>
      </c>
      <c r="AD452" s="121">
        <v>66368</v>
      </c>
      <c r="AE452" s="119">
        <v>56500</v>
      </c>
      <c r="AF452" s="120">
        <v>74600</v>
      </c>
      <c r="AG452" s="120">
        <v>79120</v>
      </c>
      <c r="AH452" s="120">
        <v>83640</v>
      </c>
      <c r="AI452" s="120">
        <v>88160</v>
      </c>
      <c r="AJ452" s="120">
        <v>92680</v>
      </c>
      <c r="AK452" s="120">
        <v>97200</v>
      </c>
      <c r="AL452" s="120">
        <v>101720</v>
      </c>
      <c r="AM452" s="121">
        <v>106240</v>
      </c>
      <c r="AO452" s="119">
        <v>38550</v>
      </c>
      <c r="AP452" s="120">
        <v>50900</v>
      </c>
      <c r="AQ452" s="120">
        <v>53984</v>
      </c>
      <c r="AR452" s="120">
        <v>57068</v>
      </c>
      <c r="AS452" s="120">
        <v>60152</v>
      </c>
      <c r="AT452" s="120">
        <v>63236</v>
      </c>
      <c r="AU452" s="120">
        <v>66320</v>
      </c>
      <c r="AV452" s="120">
        <v>69404</v>
      </c>
      <c r="AW452" s="121">
        <v>72488</v>
      </c>
      <c r="AX452" s="119">
        <v>61700</v>
      </c>
      <c r="AY452" s="120">
        <v>81450</v>
      </c>
      <c r="AZ452" s="120">
        <v>86386</v>
      </c>
      <c r="BA452" s="120">
        <v>91322</v>
      </c>
      <c r="BB452" s="120">
        <v>96258</v>
      </c>
      <c r="BC452" s="120">
        <v>101194</v>
      </c>
      <c r="BD452" s="120">
        <v>106130</v>
      </c>
      <c r="BE452" s="120">
        <v>111066</v>
      </c>
      <c r="BF452" s="121">
        <v>116002</v>
      </c>
      <c r="BH452" s="119">
        <v>40050</v>
      </c>
      <c r="BI452" s="120">
        <v>52900</v>
      </c>
      <c r="BJ452" s="120">
        <v>56104</v>
      </c>
      <c r="BK452" s="120">
        <v>59308</v>
      </c>
      <c r="BL452" s="120">
        <v>62512</v>
      </c>
      <c r="BM452" s="120">
        <v>65716</v>
      </c>
      <c r="BN452" s="120">
        <v>68920</v>
      </c>
      <c r="BO452" s="120">
        <v>72124</v>
      </c>
      <c r="BP452" s="121">
        <v>75328</v>
      </c>
      <c r="BQ452" s="119">
        <v>64100</v>
      </c>
      <c r="BR452" s="120">
        <v>84650</v>
      </c>
      <c r="BS452" s="120">
        <v>89778</v>
      </c>
      <c r="BT452" s="120">
        <v>94906</v>
      </c>
      <c r="BU452" s="120">
        <v>100034</v>
      </c>
      <c r="BV452" s="120">
        <v>105162</v>
      </c>
      <c r="BW452" s="120">
        <v>110290</v>
      </c>
      <c r="BX452" s="120">
        <v>115418</v>
      </c>
      <c r="BY452" s="121">
        <v>120546</v>
      </c>
    </row>
    <row r="453" spans="1:77" x14ac:dyDescent="0.25">
      <c r="A453" s="85" t="s">
        <v>627</v>
      </c>
      <c r="C453">
        <v>33300</v>
      </c>
      <c r="D453">
        <v>44000</v>
      </c>
      <c r="E453">
        <v>46664</v>
      </c>
      <c r="F453">
        <v>49328</v>
      </c>
      <c r="G453">
        <v>51992</v>
      </c>
      <c r="H453">
        <v>54656</v>
      </c>
      <c r="I453">
        <v>57320</v>
      </c>
      <c r="J453">
        <v>59984</v>
      </c>
      <c r="K453">
        <v>62648</v>
      </c>
      <c r="L453">
        <v>53300</v>
      </c>
      <c r="M453">
        <v>70350</v>
      </c>
      <c r="N453">
        <v>74614</v>
      </c>
      <c r="O453">
        <v>78878</v>
      </c>
      <c r="P453">
        <v>83142</v>
      </c>
      <c r="Q453">
        <v>87406</v>
      </c>
      <c r="R453">
        <v>91670</v>
      </c>
      <c r="S453">
        <v>95934</v>
      </c>
      <c r="T453">
        <v>100198</v>
      </c>
      <c r="V453" s="119">
        <v>35750</v>
      </c>
      <c r="W453" s="120">
        <v>47200</v>
      </c>
      <c r="X453" s="120">
        <v>50060</v>
      </c>
      <c r="Y453" s="120">
        <v>52920</v>
      </c>
      <c r="Z453" s="120">
        <v>55780</v>
      </c>
      <c r="AA453" s="120">
        <v>58640</v>
      </c>
      <c r="AB453" s="120">
        <v>61500</v>
      </c>
      <c r="AC453" s="120">
        <v>64360</v>
      </c>
      <c r="AD453" s="121">
        <v>67220</v>
      </c>
      <c r="AE453" s="119">
        <v>57200</v>
      </c>
      <c r="AF453" s="120">
        <v>75550</v>
      </c>
      <c r="AG453" s="120">
        <v>80126</v>
      </c>
      <c r="AH453" s="120">
        <v>84702</v>
      </c>
      <c r="AI453" s="120">
        <v>89278</v>
      </c>
      <c r="AJ453" s="120">
        <v>93854</v>
      </c>
      <c r="AK453" s="120">
        <v>98430</v>
      </c>
      <c r="AL453" s="120">
        <v>103006</v>
      </c>
      <c r="AM453" s="121">
        <v>107582</v>
      </c>
      <c r="AO453" s="119">
        <v>38550</v>
      </c>
      <c r="AP453" s="120">
        <v>50900</v>
      </c>
      <c r="AQ453" s="120">
        <v>53984</v>
      </c>
      <c r="AR453" s="120">
        <v>57068</v>
      </c>
      <c r="AS453" s="120">
        <v>60152</v>
      </c>
      <c r="AT453" s="120">
        <v>63236</v>
      </c>
      <c r="AU453" s="120">
        <v>66320</v>
      </c>
      <c r="AV453" s="120">
        <v>69404</v>
      </c>
      <c r="AW453" s="121">
        <v>72488</v>
      </c>
      <c r="AX453" s="119">
        <v>61700</v>
      </c>
      <c r="AY453" s="120">
        <v>81450</v>
      </c>
      <c r="AZ453" s="120">
        <v>86386</v>
      </c>
      <c r="BA453" s="120">
        <v>91322</v>
      </c>
      <c r="BB453" s="120">
        <v>96258</v>
      </c>
      <c r="BC453" s="120">
        <v>101194</v>
      </c>
      <c r="BD453" s="120">
        <v>106130</v>
      </c>
      <c r="BE453" s="120">
        <v>111066</v>
      </c>
      <c r="BF453" s="121">
        <v>116002</v>
      </c>
      <c r="BH453" s="119">
        <v>38750</v>
      </c>
      <c r="BI453" s="120">
        <v>51150</v>
      </c>
      <c r="BJ453" s="120">
        <v>54250</v>
      </c>
      <c r="BK453" s="120">
        <v>57350</v>
      </c>
      <c r="BL453" s="120">
        <v>60450</v>
      </c>
      <c r="BM453" s="120">
        <v>63550</v>
      </c>
      <c r="BN453" s="120">
        <v>66650</v>
      </c>
      <c r="BO453" s="120">
        <v>69750</v>
      </c>
      <c r="BP453" s="121">
        <v>72850</v>
      </c>
      <c r="BQ453" s="119">
        <v>62000</v>
      </c>
      <c r="BR453" s="120">
        <v>81850</v>
      </c>
      <c r="BS453" s="120">
        <v>86810</v>
      </c>
      <c r="BT453" s="120">
        <v>91770</v>
      </c>
      <c r="BU453" s="120">
        <v>96730</v>
      </c>
      <c r="BV453" s="120">
        <v>101690</v>
      </c>
      <c r="BW453" s="120">
        <v>106650</v>
      </c>
      <c r="BX453" s="120">
        <v>111610</v>
      </c>
      <c r="BY453" s="121">
        <v>116570</v>
      </c>
    </row>
    <row r="454" spans="1:77" x14ac:dyDescent="0.25">
      <c r="A454" s="85" t="s">
        <v>628</v>
      </c>
      <c r="C454">
        <v>33300</v>
      </c>
      <c r="D454">
        <v>44000</v>
      </c>
      <c r="E454">
        <v>46664</v>
      </c>
      <c r="F454">
        <v>49328</v>
      </c>
      <c r="G454">
        <v>51992</v>
      </c>
      <c r="H454">
        <v>54656</v>
      </c>
      <c r="I454">
        <v>57320</v>
      </c>
      <c r="J454">
        <v>59984</v>
      </c>
      <c r="K454">
        <v>62648</v>
      </c>
      <c r="L454">
        <v>53300</v>
      </c>
      <c r="M454">
        <v>70350</v>
      </c>
      <c r="N454">
        <v>74614</v>
      </c>
      <c r="O454">
        <v>78878</v>
      </c>
      <c r="P454">
        <v>83142</v>
      </c>
      <c r="Q454">
        <v>87406</v>
      </c>
      <c r="R454">
        <v>91670</v>
      </c>
      <c r="S454">
        <v>95934</v>
      </c>
      <c r="T454">
        <v>100198</v>
      </c>
      <c r="V454" s="119">
        <v>35300</v>
      </c>
      <c r="W454" s="120">
        <v>46600</v>
      </c>
      <c r="X454" s="120">
        <v>49424</v>
      </c>
      <c r="Y454" s="120">
        <v>52248</v>
      </c>
      <c r="Z454" s="120">
        <v>55072</v>
      </c>
      <c r="AA454" s="120">
        <v>57896</v>
      </c>
      <c r="AB454" s="120">
        <v>60720</v>
      </c>
      <c r="AC454" s="120">
        <v>63544</v>
      </c>
      <c r="AD454" s="121">
        <v>66368</v>
      </c>
      <c r="AE454" s="119">
        <v>56500</v>
      </c>
      <c r="AF454" s="120">
        <v>74600</v>
      </c>
      <c r="AG454" s="120">
        <v>79120</v>
      </c>
      <c r="AH454" s="120">
        <v>83640</v>
      </c>
      <c r="AI454" s="120">
        <v>88160</v>
      </c>
      <c r="AJ454" s="120">
        <v>92680</v>
      </c>
      <c r="AK454" s="120">
        <v>97200</v>
      </c>
      <c r="AL454" s="120">
        <v>101720</v>
      </c>
      <c r="AM454" s="121">
        <v>106240</v>
      </c>
      <c r="AO454" s="119">
        <v>38550</v>
      </c>
      <c r="AP454" s="120">
        <v>50900</v>
      </c>
      <c r="AQ454" s="120">
        <v>53984</v>
      </c>
      <c r="AR454" s="120">
        <v>57068</v>
      </c>
      <c r="AS454" s="120">
        <v>60152</v>
      </c>
      <c r="AT454" s="120">
        <v>63236</v>
      </c>
      <c r="AU454" s="120">
        <v>66320</v>
      </c>
      <c r="AV454" s="120">
        <v>69404</v>
      </c>
      <c r="AW454" s="121">
        <v>72488</v>
      </c>
      <c r="AX454" s="119">
        <v>61700</v>
      </c>
      <c r="AY454" s="120">
        <v>81450</v>
      </c>
      <c r="AZ454" s="120">
        <v>86386</v>
      </c>
      <c r="BA454" s="120">
        <v>91322</v>
      </c>
      <c r="BB454" s="120">
        <v>96258</v>
      </c>
      <c r="BC454" s="120">
        <v>101194</v>
      </c>
      <c r="BD454" s="120">
        <v>106130</v>
      </c>
      <c r="BE454" s="120">
        <v>111066</v>
      </c>
      <c r="BF454" s="121">
        <v>116002</v>
      </c>
      <c r="BH454" s="119">
        <v>38750</v>
      </c>
      <c r="BI454" s="120">
        <v>51150</v>
      </c>
      <c r="BJ454" s="120">
        <v>54250</v>
      </c>
      <c r="BK454" s="120">
        <v>57350</v>
      </c>
      <c r="BL454" s="120">
        <v>60450</v>
      </c>
      <c r="BM454" s="120">
        <v>63550</v>
      </c>
      <c r="BN454" s="120">
        <v>66650</v>
      </c>
      <c r="BO454" s="120">
        <v>69750</v>
      </c>
      <c r="BP454" s="121">
        <v>72850</v>
      </c>
      <c r="BQ454" s="119">
        <v>62000</v>
      </c>
      <c r="BR454" s="120">
        <v>81850</v>
      </c>
      <c r="BS454" s="120">
        <v>86810</v>
      </c>
      <c r="BT454" s="120">
        <v>91770</v>
      </c>
      <c r="BU454" s="120">
        <v>96730</v>
      </c>
      <c r="BV454" s="120">
        <v>101690</v>
      </c>
      <c r="BW454" s="120">
        <v>106650</v>
      </c>
      <c r="BX454" s="120">
        <v>111610</v>
      </c>
      <c r="BY454" s="121">
        <v>116570</v>
      </c>
    </row>
    <row r="455" spans="1:77" x14ac:dyDescent="0.25">
      <c r="A455" s="85" t="s">
        <v>629</v>
      </c>
      <c r="C455">
        <v>37150</v>
      </c>
      <c r="D455">
        <v>49050</v>
      </c>
      <c r="E455">
        <v>52022</v>
      </c>
      <c r="F455">
        <v>54994</v>
      </c>
      <c r="G455">
        <v>57966</v>
      </c>
      <c r="H455">
        <v>60938</v>
      </c>
      <c r="I455">
        <v>63910</v>
      </c>
      <c r="J455">
        <v>66882</v>
      </c>
      <c r="K455">
        <v>69854</v>
      </c>
      <c r="L455">
        <v>59450</v>
      </c>
      <c r="M455">
        <v>78450</v>
      </c>
      <c r="N455">
        <v>83206</v>
      </c>
      <c r="O455">
        <v>87962</v>
      </c>
      <c r="P455">
        <v>92718</v>
      </c>
      <c r="Q455">
        <v>97474</v>
      </c>
      <c r="R455">
        <v>102230</v>
      </c>
      <c r="S455">
        <v>106986</v>
      </c>
      <c r="T455">
        <v>111742</v>
      </c>
      <c r="V455" s="119">
        <v>39050</v>
      </c>
      <c r="W455" s="120">
        <v>51550</v>
      </c>
      <c r="X455" s="120">
        <v>54674</v>
      </c>
      <c r="Y455" s="120">
        <v>57798</v>
      </c>
      <c r="Z455" s="120">
        <v>60922</v>
      </c>
      <c r="AA455" s="120">
        <v>64046</v>
      </c>
      <c r="AB455" s="120">
        <v>67170</v>
      </c>
      <c r="AC455" s="120">
        <v>70294</v>
      </c>
      <c r="AD455" s="121">
        <v>73418</v>
      </c>
      <c r="AE455" s="119">
        <v>62500</v>
      </c>
      <c r="AF455" s="120">
        <v>82500</v>
      </c>
      <c r="AG455" s="120">
        <v>87500</v>
      </c>
      <c r="AH455" s="120">
        <v>92500</v>
      </c>
      <c r="AI455" s="120">
        <v>97500</v>
      </c>
      <c r="AJ455" s="120">
        <v>102500</v>
      </c>
      <c r="AK455" s="120">
        <v>107500</v>
      </c>
      <c r="AL455" s="120">
        <v>112500</v>
      </c>
      <c r="AM455" s="121">
        <v>117500</v>
      </c>
      <c r="AO455" s="119">
        <v>41250</v>
      </c>
      <c r="AP455" s="120">
        <v>54450</v>
      </c>
      <c r="AQ455" s="120">
        <v>57750</v>
      </c>
      <c r="AR455" s="120">
        <v>61050</v>
      </c>
      <c r="AS455" s="120">
        <v>64350</v>
      </c>
      <c r="AT455" s="120">
        <v>67650</v>
      </c>
      <c r="AU455" s="120">
        <v>70950</v>
      </c>
      <c r="AV455" s="120">
        <v>74250</v>
      </c>
      <c r="AW455" s="121">
        <v>77550</v>
      </c>
      <c r="AX455" s="119">
        <v>66000</v>
      </c>
      <c r="AY455" s="120">
        <v>87150</v>
      </c>
      <c r="AZ455" s="120">
        <v>92430</v>
      </c>
      <c r="BA455" s="120">
        <v>97710</v>
      </c>
      <c r="BB455" s="120">
        <v>102990</v>
      </c>
      <c r="BC455" s="120">
        <v>108270</v>
      </c>
      <c r="BD455" s="120">
        <v>113550</v>
      </c>
      <c r="BE455" s="120">
        <v>118830</v>
      </c>
      <c r="BF455" s="121">
        <v>124110</v>
      </c>
      <c r="BH455" s="119">
        <v>42050</v>
      </c>
      <c r="BI455" s="120">
        <v>55550</v>
      </c>
      <c r="BJ455" s="120">
        <v>58914</v>
      </c>
      <c r="BK455" s="120">
        <v>62278</v>
      </c>
      <c r="BL455" s="120">
        <v>65642</v>
      </c>
      <c r="BM455" s="120">
        <v>69006</v>
      </c>
      <c r="BN455" s="120">
        <v>72370</v>
      </c>
      <c r="BO455" s="120">
        <v>75734</v>
      </c>
      <c r="BP455" s="121">
        <v>79098</v>
      </c>
      <c r="BQ455" s="119">
        <v>67300</v>
      </c>
      <c r="BR455" s="120">
        <v>88850</v>
      </c>
      <c r="BS455" s="120">
        <v>94234</v>
      </c>
      <c r="BT455" s="120">
        <v>99618</v>
      </c>
      <c r="BU455" s="120">
        <v>105002</v>
      </c>
      <c r="BV455" s="120">
        <v>110386</v>
      </c>
      <c r="BW455" s="120">
        <v>115770</v>
      </c>
      <c r="BX455" s="120">
        <v>121154</v>
      </c>
      <c r="BY455" s="121">
        <v>126538</v>
      </c>
    </row>
    <row r="456" spans="1:77" x14ac:dyDescent="0.25">
      <c r="A456" s="85" t="s">
        <v>630</v>
      </c>
      <c r="C456">
        <v>33300</v>
      </c>
      <c r="D456">
        <v>44000</v>
      </c>
      <c r="E456">
        <v>46664</v>
      </c>
      <c r="F456">
        <v>49328</v>
      </c>
      <c r="G456">
        <v>51992</v>
      </c>
      <c r="H456">
        <v>54656</v>
      </c>
      <c r="I456">
        <v>57320</v>
      </c>
      <c r="J456">
        <v>59984</v>
      </c>
      <c r="K456">
        <v>62648</v>
      </c>
      <c r="L456">
        <v>53300</v>
      </c>
      <c r="M456">
        <v>70350</v>
      </c>
      <c r="N456">
        <v>74614</v>
      </c>
      <c r="O456">
        <v>78878</v>
      </c>
      <c r="P456">
        <v>83142</v>
      </c>
      <c r="Q456">
        <v>87406</v>
      </c>
      <c r="R456">
        <v>91670</v>
      </c>
      <c r="S456">
        <v>95934</v>
      </c>
      <c r="T456">
        <v>100198</v>
      </c>
      <c r="V456" s="119">
        <v>35300</v>
      </c>
      <c r="W456" s="120">
        <v>46600</v>
      </c>
      <c r="X456" s="120">
        <v>49424</v>
      </c>
      <c r="Y456" s="120">
        <v>52248</v>
      </c>
      <c r="Z456" s="120">
        <v>55072</v>
      </c>
      <c r="AA456" s="120">
        <v>57896</v>
      </c>
      <c r="AB456" s="120">
        <v>60720</v>
      </c>
      <c r="AC456" s="120">
        <v>63544</v>
      </c>
      <c r="AD456" s="121">
        <v>66368</v>
      </c>
      <c r="AE456" s="119">
        <v>56500</v>
      </c>
      <c r="AF456" s="120">
        <v>74600</v>
      </c>
      <c r="AG456" s="120">
        <v>79120</v>
      </c>
      <c r="AH456" s="120">
        <v>83640</v>
      </c>
      <c r="AI456" s="120">
        <v>88160</v>
      </c>
      <c r="AJ456" s="120">
        <v>92680</v>
      </c>
      <c r="AK456" s="120">
        <v>97200</v>
      </c>
      <c r="AL456" s="120">
        <v>101720</v>
      </c>
      <c r="AM456" s="121">
        <v>106240</v>
      </c>
      <c r="AO456" s="119">
        <v>38550</v>
      </c>
      <c r="AP456" s="120">
        <v>50900</v>
      </c>
      <c r="AQ456" s="120">
        <v>53984</v>
      </c>
      <c r="AR456" s="120">
        <v>57068</v>
      </c>
      <c r="AS456" s="120">
        <v>60152</v>
      </c>
      <c r="AT456" s="120">
        <v>63236</v>
      </c>
      <c r="AU456" s="120">
        <v>66320</v>
      </c>
      <c r="AV456" s="120">
        <v>69404</v>
      </c>
      <c r="AW456" s="121">
        <v>72488</v>
      </c>
      <c r="AX456" s="119">
        <v>61700</v>
      </c>
      <c r="AY456" s="120">
        <v>81450</v>
      </c>
      <c r="AZ456" s="120">
        <v>86386</v>
      </c>
      <c r="BA456" s="120">
        <v>91322</v>
      </c>
      <c r="BB456" s="120">
        <v>96258</v>
      </c>
      <c r="BC456" s="120">
        <v>101194</v>
      </c>
      <c r="BD456" s="120">
        <v>106130</v>
      </c>
      <c r="BE456" s="120">
        <v>111066</v>
      </c>
      <c r="BF456" s="121">
        <v>116002</v>
      </c>
      <c r="BH456" s="119">
        <v>38750</v>
      </c>
      <c r="BI456" s="120">
        <v>51150</v>
      </c>
      <c r="BJ456" s="120">
        <v>54250</v>
      </c>
      <c r="BK456" s="120">
        <v>57350</v>
      </c>
      <c r="BL456" s="120">
        <v>60450</v>
      </c>
      <c r="BM456" s="120">
        <v>63550</v>
      </c>
      <c r="BN456" s="120">
        <v>66650</v>
      </c>
      <c r="BO456" s="120">
        <v>69750</v>
      </c>
      <c r="BP456" s="121">
        <v>72850</v>
      </c>
      <c r="BQ456" s="119">
        <v>62000</v>
      </c>
      <c r="BR456" s="120">
        <v>81850</v>
      </c>
      <c r="BS456" s="120">
        <v>86810</v>
      </c>
      <c r="BT456" s="120">
        <v>91770</v>
      </c>
      <c r="BU456" s="120">
        <v>96730</v>
      </c>
      <c r="BV456" s="120">
        <v>101690</v>
      </c>
      <c r="BW456" s="120">
        <v>106650</v>
      </c>
      <c r="BX456" s="120">
        <v>111610</v>
      </c>
      <c r="BY456" s="121">
        <v>116570</v>
      </c>
    </row>
    <row r="457" spans="1:77" x14ac:dyDescent="0.25">
      <c r="A457" s="85" t="s">
        <v>631</v>
      </c>
      <c r="C457">
        <v>37700</v>
      </c>
      <c r="D457">
        <v>49800</v>
      </c>
      <c r="E457">
        <v>52816</v>
      </c>
      <c r="F457">
        <v>55832</v>
      </c>
      <c r="G457">
        <v>58848</v>
      </c>
      <c r="H457">
        <v>61864</v>
      </c>
      <c r="I457">
        <v>64880</v>
      </c>
      <c r="J457">
        <v>67896</v>
      </c>
      <c r="K457">
        <v>70912</v>
      </c>
      <c r="L457">
        <v>60300</v>
      </c>
      <c r="M457">
        <v>79600</v>
      </c>
      <c r="N457">
        <v>84424</v>
      </c>
      <c r="O457">
        <v>89248</v>
      </c>
      <c r="P457">
        <v>94072</v>
      </c>
      <c r="Q457">
        <v>98896</v>
      </c>
      <c r="R457">
        <v>103720</v>
      </c>
      <c r="S457">
        <v>108544</v>
      </c>
      <c r="T457">
        <v>113368</v>
      </c>
      <c r="V457" s="119">
        <v>41450</v>
      </c>
      <c r="W457" s="120">
        <v>54750</v>
      </c>
      <c r="X457" s="120">
        <v>58066</v>
      </c>
      <c r="Y457" s="120">
        <v>61382</v>
      </c>
      <c r="Z457" s="120">
        <v>64698</v>
      </c>
      <c r="AA457" s="120">
        <v>68014</v>
      </c>
      <c r="AB457" s="120">
        <v>71330</v>
      </c>
      <c r="AC457" s="120">
        <v>74646</v>
      </c>
      <c r="AD457" s="121">
        <v>77962</v>
      </c>
      <c r="AE457" s="119">
        <v>66300</v>
      </c>
      <c r="AF457" s="120">
        <v>87550</v>
      </c>
      <c r="AG457" s="120">
        <v>92854</v>
      </c>
      <c r="AH457" s="120">
        <v>98158</v>
      </c>
      <c r="AI457" s="120">
        <v>103462</v>
      </c>
      <c r="AJ457" s="120">
        <v>108766</v>
      </c>
      <c r="AK457" s="120">
        <v>114070</v>
      </c>
      <c r="AL457" s="120">
        <v>119374</v>
      </c>
      <c r="AM457" s="121">
        <v>124678</v>
      </c>
      <c r="AO457" s="119">
        <v>45250</v>
      </c>
      <c r="AP457" s="120">
        <v>59750</v>
      </c>
      <c r="AQ457" s="120">
        <v>63370</v>
      </c>
      <c r="AR457" s="120">
        <v>66990</v>
      </c>
      <c r="AS457" s="120">
        <v>70610</v>
      </c>
      <c r="AT457" s="120">
        <v>74230</v>
      </c>
      <c r="AU457" s="120">
        <v>77850</v>
      </c>
      <c r="AV457" s="120">
        <v>81470</v>
      </c>
      <c r="AW457" s="121">
        <v>85090</v>
      </c>
      <c r="AX457" s="119">
        <v>72400</v>
      </c>
      <c r="AY457" s="120">
        <v>95600</v>
      </c>
      <c r="AZ457" s="120">
        <v>101392</v>
      </c>
      <c r="BA457" s="120">
        <v>107184</v>
      </c>
      <c r="BB457" s="120">
        <v>112976</v>
      </c>
      <c r="BC457" s="120">
        <v>118768</v>
      </c>
      <c r="BD457" s="120">
        <v>124560</v>
      </c>
      <c r="BE457" s="120">
        <v>130352</v>
      </c>
      <c r="BF457" s="121">
        <v>136144</v>
      </c>
      <c r="BH457" s="119">
        <v>45250</v>
      </c>
      <c r="BI457" s="120">
        <v>59750</v>
      </c>
      <c r="BJ457" s="120">
        <v>63370</v>
      </c>
      <c r="BK457" s="120">
        <v>66990</v>
      </c>
      <c r="BL457" s="120">
        <v>70610</v>
      </c>
      <c r="BM457" s="120">
        <v>74230</v>
      </c>
      <c r="BN457" s="120">
        <v>77850</v>
      </c>
      <c r="BO457" s="120">
        <v>81470</v>
      </c>
      <c r="BP457" s="121">
        <v>85090</v>
      </c>
      <c r="BQ457" s="119">
        <v>72400</v>
      </c>
      <c r="BR457" s="120">
        <v>95600</v>
      </c>
      <c r="BS457" s="120">
        <v>101392</v>
      </c>
      <c r="BT457" s="120">
        <v>107184</v>
      </c>
      <c r="BU457" s="120">
        <v>112976</v>
      </c>
      <c r="BV457" s="120">
        <v>118768</v>
      </c>
      <c r="BW457" s="120">
        <v>124560</v>
      </c>
      <c r="BX457" s="120">
        <v>130352</v>
      </c>
      <c r="BY457" s="121">
        <v>136144</v>
      </c>
    </row>
    <row r="458" spans="1:77" x14ac:dyDescent="0.25">
      <c r="A458" s="85" t="s">
        <v>632</v>
      </c>
      <c r="C458">
        <v>46600</v>
      </c>
      <c r="D458">
        <v>61550</v>
      </c>
      <c r="E458">
        <v>65278</v>
      </c>
      <c r="F458">
        <v>69006</v>
      </c>
      <c r="G458">
        <v>72734</v>
      </c>
      <c r="H458">
        <v>76462</v>
      </c>
      <c r="I458">
        <v>80190</v>
      </c>
      <c r="J458">
        <v>83918</v>
      </c>
      <c r="K458">
        <v>87646</v>
      </c>
      <c r="L458">
        <v>74550</v>
      </c>
      <c r="M458">
        <v>98400</v>
      </c>
      <c r="N458">
        <v>104364</v>
      </c>
      <c r="O458">
        <v>110328</v>
      </c>
      <c r="P458">
        <v>116292</v>
      </c>
      <c r="Q458">
        <v>122256</v>
      </c>
      <c r="R458">
        <v>128220</v>
      </c>
      <c r="S458">
        <v>134184</v>
      </c>
      <c r="T458">
        <v>140148</v>
      </c>
      <c r="V458" s="119">
        <v>51250</v>
      </c>
      <c r="W458" s="120">
        <v>67650</v>
      </c>
      <c r="X458" s="120">
        <v>71750</v>
      </c>
      <c r="Y458" s="120">
        <v>75850</v>
      </c>
      <c r="Z458" s="120">
        <v>79950</v>
      </c>
      <c r="AA458" s="120">
        <v>84050</v>
      </c>
      <c r="AB458" s="120">
        <v>88150</v>
      </c>
      <c r="AC458" s="120">
        <v>92250</v>
      </c>
      <c r="AD458" s="121">
        <v>96350</v>
      </c>
      <c r="AE458" s="119">
        <v>82000</v>
      </c>
      <c r="AF458" s="120">
        <v>108250</v>
      </c>
      <c r="AG458" s="120">
        <v>114810</v>
      </c>
      <c r="AH458" s="120">
        <v>121370</v>
      </c>
      <c r="AI458" s="120">
        <v>127930</v>
      </c>
      <c r="AJ458" s="120">
        <v>134490</v>
      </c>
      <c r="AK458" s="120">
        <v>141050</v>
      </c>
      <c r="AL458" s="120">
        <v>147610</v>
      </c>
      <c r="AM458" s="121">
        <v>154170</v>
      </c>
      <c r="AO458" s="119">
        <v>52900</v>
      </c>
      <c r="AP458" s="120">
        <v>69850</v>
      </c>
      <c r="AQ458" s="120">
        <v>74082</v>
      </c>
      <c r="AR458" s="120">
        <v>78314</v>
      </c>
      <c r="AS458" s="120">
        <v>82546</v>
      </c>
      <c r="AT458" s="120">
        <v>86778</v>
      </c>
      <c r="AU458" s="120">
        <v>91010</v>
      </c>
      <c r="AV458" s="120">
        <v>95242</v>
      </c>
      <c r="AW458" s="121">
        <v>99474</v>
      </c>
      <c r="AX458" s="119">
        <v>84650</v>
      </c>
      <c r="AY458" s="120">
        <v>111750</v>
      </c>
      <c r="AZ458" s="120">
        <v>118522</v>
      </c>
      <c r="BA458" s="120">
        <v>125294</v>
      </c>
      <c r="BB458" s="120">
        <v>132066</v>
      </c>
      <c r="BC458" s="120">
        <v>138838</v>
      </c>
      <c r="BD458" s="120">
        <v>145610</v>
      </c>
      <c r="BE458" s="120">
        <v>152382</v>
      </c>
      <c r="BF458" s="121">
        <v>159154</v>
      </c>
      <c r="BH458" s="119">
        <v>58150</v>
      </c>
      <c r="BI458" s="120">
        <v>76800</v>
      </c>
      <c r="BJ458" s="120">
        <v>81452</v>
      </c>
      <c r="BK458" s="120">
        <v>86104</v>
      </c>
      <c r="BL458" s="120">
        <v>90756</v>
      </c>
      <c r="BM458" s="120">
        <v>95408</v>
      </c>
      <c r="BN458" s="120">
        <v>100060</v>
      </c>
      <c r="BO458" s="120">
        <v>104712</v>
      </c>
      <c r="BP458" s="121">
        <v>109364</v>
      </c>
      <c r="BQ458" s="119">
        <v>93050</v>
      </c>
      <c r="BR458" s="120">
        <v>122850</v>
      </c>
      <c r="BS458" s="120">
        <v>130294</v>
      </c>
      <c r="BT458" s="120">
        <v>137738</v>
      </c>
      <c r="BU458" s="120">
        <v>145182</v>
      </c>
      <c r="BV458" s="120">
        <v>152626</v>
      </c>
      <c r="BW458" s="120">
        <v>160070</v>
      </c>
      <c r="BX458" s="120">
        <v>167514</v>
      </c>
      <c r="BY458" s="121">
        <v>174958</v>
      </c>
    </row>
    <row r="459" spans="1:77" x14ac:dyDescent="0.25">
      <c r="A459" s="85" t="s">
        <v>633</v>
      </c>
      <c r="C459">
        <v>38650</v>
      </c>
      <c r="D459">
        <v>51050</v>
      </c>
      <c r="E459">
        <v>54142</v>
      </c>
      <c r="F459">
        <v>57234</v>
      </c>
      <c r="G459">
        <v>60326</v>
      </c>
      <c r="H459">
        <v>63418</v>
      </c>
      <c r="I459">
        <v>66510</v>
      </c>
      <c r="J459">
        <v>69602</v>
      </c>
      <c r="K459">
        <v>72694</v>
      </c>
      <c r="L459">
        <v>61850</v>
      </c>
      <c r="M459">
        <v>81650</v>
      </c>
      <c r="N459">
        <v>86598</v>
      </c>
      <c r="O459">
        <v>91546</v>
      </c>
      <c r="P459">
        <v>96494</v>
      </c>
      <c r="Q459">
        <v>101442</v>
      </c>
      <c r="R459">
        <v>106390</v>
      </c>
      <c r="S459">
        <v>111338</v>
      </c>
      <c r="T459">
        <v>116286</v>
      </c>
      <c r="V459" s="119">
        <v>40750</v>
      </c>
      <c r="W459" s="120">
        <v>53800</v>
      </c>
      <c r="X459" s="120">
        <v>57060</v>
      </c>
      <c r="Y459" s="120">
        <v>60320</v>
      </c>
      <c r="Z459" s="120">
        <v>63580</v>
      </c>
      <c r="AA459" s="120">
        <v>66840</v>
      </c>
      <c r="AB459" s="120">
        <v>70100</v>
      </c>
      <c r="AC459" s="120">
        <v>73360</v>
      </c>
      <c r="AD459" s="121">
        <v>76620</v>
      </c>
      <c r="AE459" s="119">
        <v>65200</v>
      </c>
      <c r="AF459" s="120">
        <v>86100</v>
      </c>
      <c r="AG459" s="120">
        <v>91316</v>
      </c>
      <c r="AH459" s="120">
        <v>96532</v>
      </c>
      <c r="AI459" s="120">
        <v>101748</v>
      </c>
      <c r="AJ459" s="120">
        <v>106964</v>
      </c>
      <c r="AK459" s="120">
        <v>112180</v>
      </c>
      <c r="AL459" s="120">
        <v>117396</v>
      </c>
      <c r="AM459" s="121">
        <v>122612</v>
      </c>
      <c r="AO459" s="119">
        <v>41700</v>
      </c>
      <c r="AP459" s="120">
        <v>55050</v>
      </c>
      <c r="AQ459" s="120">
        <v>58386</v>
      </c>
      <c r="AR459" s="120">
        <v>61722</v>
      </c>
      <c r="AS459" s="120">
        <v>65058</v>
      </c>
      <c r="AT459" s="120">
        <v>68394</v>
      </c>
      <c r="AU459" s="120">
        <v>71730</v>
      </c>
      <c r="AV459" s="120">
        <v>75066</v>
      </c>
      <c r="AW459" s="121">
        <v>78402</v>
      </c>
      <c r="AX459" s="119">
        <v>66700</v>
      </c>
      <c r="AY459" s="120">
        <v>88050</v>
      </c>
      <c r="AZ459" s="120">
        <v>93386</v>
      </c>
      <c r="BA459" s="120">
        <v>98722</v>
      </c>
      <c r="BB459" s="120">
        <v>104058</v>
      </c>
      <c r="BC459" s="120">
        <v>109394</v>
      </c>
      <c r="BD459" s="120">
        <v>114730</v>
      </c>
      <c r="BE459" s="120">
        <v>120066</v>
      </c>
      <c r="BF459" s="121">
        <v>125402</v>
      </c>
      <c r="BH459" s="119">
        <v>45850</v>
      </c>
      <c r="BI459" s="120">
        <v>60550</v>
      </c>
      <c r="BJ459" s="120">
        <v>64218</v>
      </c>
      <c r="BK459" s="120">
        <v>67886</v>
      </c>
      <c r="BL459" s="120">
        <v>71554</v>
      </c>
      <c r="BM459" s="120">
        <v>75222</v>
      </c>
      <c r="BN459" s="120">
        <v>78890</v>
      </c>
      <c r="BO459" s="120">
        <v>82558</v>
      </c>
      <c r="BP459" s="121">
        <v>86226</v>
      </c>
      <c r="BQ459" s="119">
        <v>73350</v>
      </c>
      <c r="BR459" s="120">
        <v>96850</v>
      </c>
      <c r="BS459" s="120">
        <v>102718</v>
      </c>
      <c r="BT459" s="120">
        <v>108586</v>
      </c>
      <c r="BU459" s="120">
        <v>114454</v>
      </c>
      <c r="BV459" s="120">
        <v>120322</v>
      </c>
      <c r="BW459" s="120">
        <v>126190</v>
      </c>
      <c r="BX459" s="120">
        <v>132058</v>
      </c>
      <c r="BY459" s="121">
        <v>137926</v>
      </c>
    </row>
    <row r="460" spans="1:77" x14ac:dyDescent="0.25">
      <c r="A460" s="85" t="s">
        <v>634</v>
      </c>
      <c r="C460">
        <v>33300</v>
      </c>
      <c r="D460">
        <v>44000</v>
      </c>
      <c r="E460">
        <v>46664</v>
      </c>
      <c r="F460">
        <v>49328</v>
      </c>
      <c r="G460">
        <v>51992</v>
      </c>
      <c r="H460">
        <v>54656</v>
      </c>
      <c r="I460">
        <v>57320</v>
      </c>
      <c r="J460">
        <v>59984</v>
      </c>
      <c r="K460">
        <v>62648</v>
      </c>
      <c r="L460">
        <v>53300</v>
      </c>
      <c r="M460">
        <v>70350</v>
      </c>
      <c r="N460">
        <v>74614</v>
      </c>
      <c r="O460">
        <v>78878</v>
      </c>
      <c r="P460">
        <v>83142</v>
      </c>
      <c r="Q460">
        <v>87406</v>
      </c>
      <c r="R460">
        <v>91670</v>
      </c>
      <c r="S460">
        <v>95934</v>
      </c>
      <c r="T460">
        <v>100198</v>
      </c>
      <c r="V460" s="119">
        <v>35300</v>
      </c>
      <c r="W460" s="120">
        <v>46600</v>
      </c>
      <c r="X460" s="120">
        <v>49424</v>
      </c>
      <c r="Y460" s="120">
        <v>52248</v>
      </c>
      <c r="Z460" s="120">
        <v>55072</v>
      </c>
      <c r="AA460" s="120">
        <v>57896</v>
      </c>
      <c r="AB460" s="120">
        <v>60720</v>
      </c>
      <c r="AC460" s="120">
        <v>63544</v>
      </c>
      <c r="AD460" s="121">
        <v>66368</v>
      </c>
      <c r="AE460" s="119">
        <v>56500</v>
      </c>
      <c r="AF460" s="120">
        <v>74600</v>
      </c>
      <c r="AG460" s="120">
        <v>79120</v>
      </c>
      <c r="AH460" s="120">
        <v>83640</v>
      </c>
      <c r="AI460" s="120">
        <v>88160</v>
      </c>
      <c r="AJ460" s="120">
        <v>92680</v>
      </c>
      <c r="AK460" s="120">
        <v>97200</v>
      </c>
      <c r="AL460" s="120">
        <v>101720</v>
      </c>
      <c r="AM460" s="121">
        <v>106240</v>
      </c>
      <c r="AO460" s="119">
        <v>38550</v>
      </c>
      <c r="AP460" s="120">
        <v>50900</v>
      </c>
      <c r="AQ460" s="120">
        <v>53984</v>
      </c>
      <c r="AR460" s="120">
        <v>57068</v>
      </c>
      <c r="AS460" s="120">
        <v>60152</v>
      </c>
      <c r="AT460" s="120">
        <v>63236</v>
      </c>
      <c r="AU460" s="120">
        <v>66320</v>
      </c>
      <c r="AV460" s="120">
        <v>69404</v>
      </c>
      <c r="AW460" s="121">
        <v>72488</v>
      </c>
      <c r="AX460" s="119">
        <v>61700</v>
      </c>
      <c r="AY460" s="120">
        <v>81450</v>
      </c>
      <c r="AZ460" s="120">
        <v>86386</v>
      </c>
      <c r="BA460" s="120">
        <v>91322</v>
      </c>
      <c r="BB460" s="120">
        <v>96258</v>
      </c>
      <c r="BC460" s="120">
        <v>101194</v>
      </c>
      <c r="BD460" s="120">
        <v>106130</v>
      </c>
      <c r="BE460" s="120">
        <v>111066</v>
      </c>
      <c r="BF460" s="121">
        <v>116002</v>
      </c>
      <c r="BH460" s="119">
        <v>38750</v>
      </c>
      <c r="BI460" s="120">
        <v>51150</v>
      </c>
      <c r="BJ460" s="120">
        <v>54250</v>
      </c>
      <c r="BK460" s="120">
        <v>57350</v>
      </c>
      <c r="BL460" s="120">
        <v>60450</v>
      </c>
      <c r="BM460" s="120">
        <v>63550</v>
      </c>
      <c r="BN460" s="120">
        <v>66650</v>
      </c>
      <c r="BO460" s="120">
        <v>69750</v>
      </c>
      <c r="BP460" s="121">
        <v>72850</v>
      </c>
      <c r="BQ460" s="119">
        <v>62000</v>
      </c>
      <c r="BR460" s="120">
        <v>81850</v>
      </c>
      <c r="BS460" s="120">
        <v>86810</v>
      </c>
      <c r="BT460" s="120">
        <v>91770</v>
      </c>
      <c r="BU460" s="120">
        <v>96730</v>
      </c>
      <c r="BV460" s="120">
        <v>101690</v>
      </c>
      <c r="BW460" s="120">
        <v>106650</v>
      </c>
      <c r="BX460" s="120">
        <v>111610</v>
      </c>
      <c r="BY460" s="121">
        <v>116570</v>
      </c>
    </row>
    <row r="461" spans="1:77" x14ac:dyDescent="0.25">
      <c r="A461" s="85" t="s">
        <v>635</v>
      </c>
      <c r="C461">
        <v>51250</v>
      </c>
      <c r="D461">
        <v>67650</v>
      </c>
      <c r="E461">
        <v>71750</v>
      </c>
      <c r="F461">
        <v>75850</v>
      </c>
      <c r="G461">
        <v>79950</v>
      </c>
      <c r="H461">
        <v>84050</v>
      </c>
      <c r="I461">
        <v>88150</v>
      </c>
      <c r="J461">
        <v>92250</v>
      </c>
      <c r="K461">
        <v>96350</v>
      </c>
      <c r="L461">
        <v>82000</v>
      </c>
      <c r="M461">
        <v>108250</v>
      </c>
      <c r="N461">
        <v>114810</v>
      </c>
      <c r="O461">
        <v>121370</v>
      </c>
      <c r="P461">
        <v>127930</v>
      </c>
      <c r="Q461">
        <v>134490</v>
      </c>
      <c r="R461">
        <v>141050</v>
      </c>
      <c r="S461">
        <v>147610</v>
      </c>
      <c r="T461">
        <v>154170</v>
      </c>
      <c r="V461" s="119">
        <v>51550</v>
      </c>
      <c r="W461" s="120">
        <v>68050</v>
      </c>
      <c r="X461" s="120">
        <v>72174</v>
      </c>
      <c r="Y461" s="120">
        <v>76298</v>
      </c>
      <c r="Z461" s="120">
        <v>80422</v>
      </c>
      <c r="AA461" s="120">
        <v>84546</v>
      </c>
      <c r="AB461" s="120">
        <v>88670</v>
      </c>
      <c r="AC461" s="120">
        <v>92794</v>
      </c>
      <c r="AD461" s="121">
        <v>96918</v>
      </c>
      <c r="AE461" s="119">
        <v>82500</v>
      </c>
      <c r="AF461" s="120">
        <v>108900</v>
      </c>
      <c r="AG461" s="120">
        <v>115500</v>
      </c>
      <c r="AH461" s="120">
        <v>122100</v>
      </c>
      <c r="AI461" s="120">
        <v>128700</v>
      </c>
      <c r="AJ461" s="120">
        <v>135300</v>
      </c>
      <c r="AK461" s="120">
        <v>141900</v>
      </c>
      <c r="AL461" s="120">
        <v>148500</v>
      </c>
      <c r="AM461" s="121">
        <v>155100</v>
      </c>
      <c r="AO461" s="119">
        <v>55700</v>
      </c>
      <c r="AP461" s="120">
        <v>73550</v>
      </c>
      <c r="AQ461" s="120">
        <v>78006</v>
      </c>
      <c r="AR461" s="120">
        <v>82462</v>
      </c>
      <c r="AS461" s="120">
        <v>86918</v>
      </c>
      <c r="AT461" s="120">
        <v>91374</v>
      </c>
      <c r="AU461" s="120">
        <v>95830</v>
      </c>
      <c r="AV461" s="120">
        <v>100286</v>
      </c>
      <c r="AW461" s="121">
        <v>104742</v>
      </c>
      <c r="AX461" s="119">
        <v>89100</v>
      </c>
      <c r="AY461" s="120">
        <v>117650</v>
      </c>
      <c r="AZ461" s="120">
        <v>124778</v>
      </c>
      <c r="BA461" s="120">
        <v>131906</v>
      </c>
      <c r="BB461" s="120">
        <v>139034</v>
      </c>
      <c r="BC461" s="120">
        <v>146162</v>
      </c>
      <c r="BD461" s="120">
        <v>153290</v>
      </c>
      <c r="BE461" s="120">
        <v>160418</v>
      </c>
      <c r="BF461" s="121">
        <v>167546</v>
      </c>
      <c r="BH461" s="119">
        <v>56700</v>
      </c>
      <c r="BI461" s="120">
        <v>74850</v>
      </c>
      <c r="BJ461" s="120">
        <v>79386</v>
      </c>
      <c r="BK461" s="120">
        <v>83922</v>
      </c>
      <c r="BL461" s="120">
        <v>88458</v>
      </c>
      <c r="BM461" s="120">
        <v>92994</v>
      </c>
      <c r="BN461" s="120">
        <v>97530</v>
      </c>
      <c r="BO461" s="120">
        <v>102066</v>
      </c>
      <c r="BP461" s="121">
        <v>106602</v>
      </c>
      <c r="BQ461" s="119">
        <v>90700</v>
      </c>
      <c r="BR461" s="120">
        <v>119750</v>
      </c>
      <c r="BS461" s="120">
        <v>127006</v>
      </c>
      <c r="BT461" s="120">
        <v>134262</v>
      </c>
      <c r="BU461" s="120">
        <v>141518</v>
      </c>
      <c r="BV461" s="120">
        <v>148774</v>
      </c>
      <c r="BW461" s="120">
        <v>156030</v>
      </c>
      <c r="BX461" s="120">
        <v>163286</v>
      </c>
      <c r="BY461" s="121">
        <v>170542</v>
      </c>
    </row>
    <row r="462" spans="1:77" x14ac:dyDescent="0.25">
      <c r="A462" s="85" t="s">
        <v>636</v>
      </c>
      <c r="C462">
        <v>40550</v>
      </c>
      <c r="D462">
        <v>53550</v>
      </c>
      <c r="E462">
        <v>56794</v>
      </c>
      <c r="F462">
        <v>60038</v>
      </c>
      <c r="G462">
        <v>63282</v>
      </c>
      <c r="H462">
        <v>66526</v>
      </c>
      <c r="I462">
        <v>69770</v>
      </c>
      <c r="J462">
        <v>73014</v>
      </c>
      <c r="K462">
        <v>76258</v>
      </c>
      <c r="L462">
        <v>64900</v>
      </c>
      <c r="M462">
        <v>85650</v>
      </c>
      <c r="N462">
        <v>90842</v>
      </c>
      <c r="O462">
        <v>96034</v>
      </c>
      <c r="P462">
        <v>101226</v>
      </c>
      <c r="Q462">
        <v>106418</v>
      </c>
      <c r="R462">
        <v>111610</v>
      </c>
      <c r="S462">
        <v>116802</v>
      </c>
      <c r="T462">
        <v>121994</v>
      </c>
      <c r="V462" s="119">
        <v>44200</v>
      </c>
      <c r="W462" s="120">
        <v>58350</v>
      </c>
      <c r="X462" s="120">
        <v>61886</v>
      </c>
      <c r="Y462" s="120">
        <v>65422</v>
      </c>
      <c r="Z462" s="120">
        <v>68958</v>
      </c>
      <c r="AA462" s="120">
        <v>72494</v>
      </c>
      <c r="AB462" s="120">
        <v>76030</v>
      </c>
      <c r="AC462" s="120">
        <v>79566</v>
      </c>
      <c r="AD462" s="121">
        <v>83102</v>
      </c>
      <c r="AE462" s="119">
        <v>70700</v>
      </c>
      <c r="AF462" s="120">
        <v>93350</v>
      </c>
      <c r="AG462" s="120">
        <v>99006</v>
      </c>
      <c r="AH462" s="120">
        <v>104662</v>
      </c>
      <c r="AI462" s="120">
        <v>110318</v>
      </c>
      <c r="AJ462" s="120">
        <v>115974</v>
      </c>
      <c r="AK462" s="120">
        <v>121630</v>
      </c>
      <c r="AL462" s="120">
        <v>127286</v>
      </c>
      <c r="AM462" s="121">
        <v>132942</v>
      </c>
      <c r="AO462" s="119">
        <v>46800</v>
      </c>
      <c r="AP462" s="120">
        <v>61800</v>
      </c>
      <c r="AQ462" s="120">
        <v>65544</v>
      </c>
      <c r="AR462" s="120">
        <v>69288</v>
      </c>
      <c r="AS462" s="120">
        <v>73032</v>
      </c>
      <c r="AT462" s="120">
        <v>76776</v>
      </c>
      <c r="AU462" s="120">
        <v>80520</v>
      </c>
      <c r="AV462" s="120">
        <v>84264</v>
      </c>
      <c r="AW462" s="121">
        <v>88008</v>
      </c>
      <c r="AX462" s="119">
        <v>74900</v>
      </c>
      <c r="AY462" s="120">
        <v>98900</v>
      </c>
      <c r="AZ462" s="120">
        <v>104892</v>
      </c>
      <c r="BA462" s="120">
        <v>110884</v>
      </c>
      <c r="BB462" s="120">
        <v>116876</v>
      </c>
      <c r="BC462" s="120">
        <v>122868</v>
      </c>
      <c r="BD462" s="120">
        <v>128860</v>
      </c>
      <c r="BE462" s="120">
        <v>134852</v>
      </c>
      <c r="BF462" s="121">
        <v>140844</v>
      </c>
      <c r="BH462" s="119">
        <v>47200</v>
      </c>
      <c r="BI462" s="120">
        <v>62350</v>
      </c>
      <c r="BJ462" s="120">
        <v>66126</v>
      </c>
      <c r="BK462" s="120">
        <v>69902</v>
      </c>
      <c r="BL462" s="120">
        <v>73678</v>
      </c>
      <c r="BM462" s="120">
        <v>77454</v>
      </c>
      <c r="BN462" s="120">
        <v>81230</v>
      </c>
      <c r="BO462" s="120">
        <v>85006</v>
      </c>
      <c r="BP462" s="121">
        <v>88782</v>
      </c>
      <c r="BQ462" s="119">
        <v>75500</v>
      </c>
      <c r="BR462" s="120">
        <v>99700</v>
      </c>
      <c r="BS462" s="120">
        <v>105740</v>
      </c>
      <c r="BT462" s="120">
        <v>111780</v>
      </c>
      <c r="BU462" s="120">
        <v>117820</v>
      </c>
      <c r="BV462" s="120">
        <v>123860</v>
      </c>
      <c r="BW462" s="120">
        <v>129900</v>
      </c>
      <c r="BX462" s="120">
        <v>135940</v>
      </c>
      <c r="BY462" s="121">
        <v>141980</v>
      </c>
    </row>
    <row r="463" spans="1:77" x14ac:dyDescent="0.25">
      <c r="A463" s="85" t="s">
        <v>637</v>
      </c>
      <c r="C463">
        <v>39100</v>
      </c>
      <c r="D463">
        <v>51650</v>
      </c>
      <c r="E463">
        <v>54778</v>
      </c>
      <c r="F463">
        <v>57906</v>
      </c>
      <c r="G463">
        <v>61034</v>
      </c>
      <c r="H463">
        <v>64162</v>
      </c>
      <c r="I463">
        <v>67290</v>
      </c>
      <c r="J463">
        <v>70418</v>
      </c>
      <c r="K463">
        <v>73546</v>
      </c>
      <c r="L463">
        <v>62550</v>
      </c>
      <c r="M463">
        <v>82550</v>
      </c>
      <c r="N463">
        <v>87554</v>
      </c>
      <c r="O463">
        <v>92558</v>
      </c>
      <c r="P463">
        <v>97562</v>
      </c>
      <c r="Q463">
        <v>102566</v>
      </c>
      <c r="R463">
        <v>107570</v>
      </c>
      <c r="S463">
        <v>112574</v>
      </c>
      <c r="T463">
        <v>117578</v>
      </c>
      <c r="V463" s="119">
        <v>40850</v>
      </c>
      <c r="W463" s="120">
        <v>53950</v>
      </c>
      <c r="X463" s="120">
        <v>57218</v>
      </c>
      <c r="Y463" s="120">
        <v>60486</v>
      </c>
      <c r="Z463" s="120">
        <v>63754</v>
      </c>
      <c r="AA463" s="120">
        <v>67022</v>
      </c>
      <c r="AB463" s="120">
        <v>70290</v>
      </c>
      <c r="AC463" s="120">
        <v>73558</v>
      </c>
      <c r="AD463" s="121">
        <v>76826</v>
      </c>
      <c r="AE463" s="119">
        <v>65350</v>
      </c>
      <c r="AF463" s="120">
        <v>86300</v>
      </c>
      <c r="AG463" s="120">
        <v>91528</v>
      </c>
      <c r="AH463" s="120">
        <v>96756</v>
      </c>
      <c r="AI463" s="120">
        <v>101984</v>
      </c>
      <c r="AJ463" s="120">
        <v>107212</v>
      </c>
      <c r="AK463" s="120">
        <v>112440</v>
      </c>
      <c r="AL463" s="120">
        <v>117668</v>
      </c>
      <c r="AM463" s="121">
        <v>122896</v>
      </c>
      <c r="AO463" s="119">
        <v>43200</v>
      </c>
      <c r="AP463" s="120">
        <v>57050</v>
      </c>
      <c r="AQ463" s="120">
        <v>60506</v>
      </c>
      <c r="AR463" s="120">
        <v>63962</v>
      </c>
      <c r="AS463" s="120">
        <v>67418</v>
      </c>
      <c r="AT463" s="120">
        <v>70874</v>
      </c>
      <c r="AU463" s="120">
        <v>74330</v>
      </c>
      <c r="AV463" s="120">
        <v>77786</v>
      </c>
      <c r="AW463" s="121">
        <v>81242</v>
      </c>
      <c r="AX463" s="119">
        <v>69100</v>
      </c>
      <c r="AY463" s="120">
        <v>91250</v>
      </c>
      <c r="AZ463" s="120">
        <v>96778</v>
      </c>
      <c r="BA463" s="120">
        <v>102306</v>
      </c>
      <c r="BB463" s="120">
        <v>107834</v>
      </c>
      <c r="BC463" s="120">
        <v>113362</v>
      </c>
      <c r="BD463" s="120">
        <v>118890</v>
      </c>
      <c r="BE463" s="120">
        <v>124418</v>
      </c>
      <c r="BF463" s="121">
        <v>129946</v>
      </c>
      <c r="BH463" s="119">
        <v>43700</v>
      </c>
      <c r="BI463" s="120">
        <v>57700</v>
      </c>
      <c r="BJ463" s="120">
        <v>61196</v>
      </c>
      <c r="BK463" s="120">
        <v>64692</v>
      </c>
      <c r="BL463" s="120">
        <v>68188</v>
      </c>
      <c r="BM463" s="120">
        <v>71684</v>
      </c>
      <c r="BN463" s="120">
        <v>75180</v>
      </c>
      <c r="BO463" s="120">
        <v>78676</v>
      </c>
      <c r="BP463" s="121">
        <v>82172</v>
      </c>
      <c r="BQ463" s="119">
        <v>69900</v>
      </c>
      <c r="BR463" s="120">
        <v>92300</v>
      </c>
      <c r="BS463" s="120">
        <v>97892</v>
      </c>
      <c r="BT463" s="120">
        <v>103484</v>
      </c>
      <c r="BU463" s="120">
        <v>109076</v>
      </c>
      <c r="BV463" s="120">
        <v>114668</v>
      </c>
      <c r="BW463" s="120">
        <v>120260</v>
      </c>
      <c r="BX463" s="120">
        <v>125852</v>
      </c>
      <c r="BY463" s="121">
        <v>131444</v>
      </c>
    </row>
    <row r="464" spans="1:77" x14ac:dyDescent="0.25">
      <c r="A464" s="85" t="s">
        <v>638</v>
      </c>
      <c r="C464">
        <v>37700</v>
      </c>
      <c r="D464">
        <v>49800</v>
      </c>
      <c r="E464">
        <v>52816</v>
      </c>
      <c r="F464">
        <v>55832</v>
      </c>
      <c r="G464">
        <v>58848</v>
      </c>
      <c r="H464">
        <v>61864</v>
      </c>
      <c r="I464">
        <v>64880</v>
      </c>
      <c r="J464">
        <v>67896</v>
      </c>
      <c r="K464">
        <v>70912</v>
      </c>
      <c r="L464">
        <v>60300</v>
      </c>
      <c r="M464">
        <v>79600</v>
      </c>
      <c r="N464">
        <v>84424</v>
      </c>
      <c r="O464">
        <v>89248</v>
      </c>
      <c r="P464">
        <v>94072</v>
      </c>
      <c r="Q464">
        <v>98896</v>
      </c>
      <c r="R464">
        <v>103720</v>
      </c>
      <c r="S464">
        <v>108544</v>
      </c>
      <c r="T464">
        <v>113368</v>
      </c>
      <c r="V464" s="119">
        <v>41450</v>
      </c>
      <c r="W464" s="120">
        <v>54750</v>
      </c>
      <c r="X464" s="120">
        <v>58066</v>
      </c>
      <c r="Y464" s="120">
        <v>61382</v>
      </c>
      <c r="Z464" s="120">
        <v>64698</v>
      </c>
      <c r="AA464" s="120">
        <v>68014</v>
      </c>
      <c r="AB464" s="120">
        <v>71330</v>
      </c>
      <c r="AC464" s="120">
        <v>74646</v>
      </c>
      <c r="AD464" s="121">
        <v>77962</v>
      </c>
      <c r="AE464" s="119">
        <v>66300</v>
      </c>
      <c r="AF464" s="120">
        <v>87550</v>
      </c>
      <c r="AG464" s="120">
        <v>92854</v>
      </c>
      <c r="AH464" s="120">
        <v>98158</v>
      </c>
      <c r="AI464" s="120">
        <v>103462</v>
      </c>
      <c r="AJ464" s="120">
        <v>108766</v>
      </c>
      <c r="AK464" s="120">
        <v>114070</v>
      </c>
      <c r="AL464" s="120">
        <v>119374</v>
      </c>
      <c r="AM464" s="121">
        <v>124678</v>
      </c>
      <c r="AO464" s="119">
        <v>45250</v>
      </c>
      <c r="AP464" s="120">
        <v>59750</v>
      </c>
      <c r="AQ464" s="120">
        <v>63370</v>
      </c>
      <c r="AR464" s="120">
        <v>66990</v>
      </c>
      <c r="AS464" s="120">
        <v>70610</v>
      </c>
      <c r="AT464" s="120">
        <v>74230</v>
      </c>
      <c r="AU464" s="120">
        <v>77850</v>
      </c>
      <c r="AV464" s="120">
        <v>81470</v>
      </c>
      <c r="AW464" s="121">
        <v>85090</v>
      </c>
      <c r="AX464" s="119">
        <v>72400</v>
      </c>
      <c r="AY464" s="120">
        <v>95600</v>
      </c>
      <c r="AZ464" s="120">
        <v>101392</v>
      </c>
      <c r="BA464" s="120">
        <v>107184</v>
      </c>
      <c r="BB464" s="120">
        <v>112976</v>
      </c>
      <c r="BC464" s="120">
        <v>118768</v>
      </c>
      <c r="BD464" s="120">
        <v>124560</v>
      </c>
      <c r="BE464" s="120">
        <v>130352</v>
      </c>
      <c r="BF464" s="121">
        <v>136144</v>
      </c>
      <c r="BH464" s="119">
        <v>45250</v>
      </c>
      <c r="BI464" s="120">
        <v>59750</v>
      </c>
      <c r="BJ464" s="120">
        <v>63370</v>
      </c>
      <c r="BK464" s="120">
        <v>66990</v>
      </c>
      <c r="BL464" s="120">
        <v>70610</v>
      </c>
      <c r="BM464" s="120">
        <v>74230</v>
      </c>
      <c r="BN464" s="120">
        <v>77850</v>
      </c>
      <c r="BO464" s="120">
        <v>81470</v>
      </c>
      <c r="BP464" s="121">
        <v>85090</v>
      </c>
      <c r="BQ464" s="119">
        <v>72400</v>
      </c>
      <c r="BR464" s="120">
        <v>95600</v>
      </c>
      <c r="BS464" s="120">
        <v>101392</v>
      </c>
      <c r="BT464" s="120">
        <v>107184</v>
      </c>
      <c r="BU464" s="120">
        <v>112976</v>
      </c>
      <c r="BV464" s="120">
        <v>118768</v>
      </c>
      <c r="BW464" s="120">
        <v>124560</v>
      </c>
      <c r="BX464" s="120">
        <v>130352</v>
      </c>
      <c r="BY464" s="121">
        <v>136144</v>
      </c>
    </row>
    <row r="465" spans="1:77" x14ac:dyDescent="0.25">
      <c r="A465" s="85" t="s">
        <v>639</v>
      </c>
      <c r="C465">
        <v>35100</v>
      </c>
      <c r="D465">
        <v>46350</v>
      </c>
      <c r="E465">
        <v>49158</v>
      </c>
      <c r="F465">
        <v>51966</v>
      </c>
      <c r="G465">
        <v>54774</v>
      </c>
      <c r="H465">
        <v>57582</v>
      </c>
      <c r="I465">
        <v>60390</v>
      </c>
      <c r="J465">
        <v>63198</v>
      </c>
      <c r="K465">
        <v>66006</v>
      </c>
      <c r="L465">
        <v>56150</v>
      </c>
      <c r="M465">
        <v>74100</v>
      </c>
      <c r="N465">
        <v>78592</v>
      </c>
      <c r="O465">
        <v>83084</v>
      </c>
      <c r="P465">
        <v>87576</v>
      </c>
      <c r="Q465">
        <v>92068</v>
      </c>
      <c r="R465">
        <v>96560</v>
      </c>
      <c r="S465">
        <v>101052</v>
      </c>
      <c r="T465">
        <v>105544</v>
      </c>
      <c r="V465" s="119">
        <v>38600</v>
      </c>
      <c r="W465" s="120">
        <v>50950</v>
      </c>
      <c r="X465" s="120">
        <v>54038</v>
      </c>
      <c r="Y465" s="120">
        <v>57126</v>
      </c>
      <c r="Z465" s="120">
        <v>60214</v>
      </c>
      <c r="AA465" s="120">
        <v>63302</v>
      </c>
      <c r="AB465" s="120">
        <v>66390</v>
      </c>
      <c r="AC465" s="120">
        <v>69478</v>
      </c>
      <c r="AD465" s="121">
        <v>72566</v>
      </c>
      <c r="AE465" s="119">
        <v>61750</v>
      </c>
      <c r="AF465" s="120">
        <v>81550</v>
      </c>
      <c r="AG465" s="120">
        <v>86490</v>
      </c>
      <c r="AH465" s="120">
        <v>91430</v>
      </c>
      <c r="AI465" s="120">
        <v>96370</v>
      </c>
      <c r="AJ465" s="120">
        <v>101310</v>
      </c>
      <c r="AK465" s="120">
        <v>106250</v>
      </c>
      <c r="AL465" s="120">
        <v>111190</v>
      </c>
      <c r="AM465" s="121">
        <v>116130</v>
      </c>
      <c r="AO465" s="119">
        <v>41250</v>
      </c>
      <c r="AP465" s="120">
        <v>54450</v>
      </c>
      <c r="AQ465" s="120">
        <v>57750</v>
      </c>
      <c r="AR465" s="120">
        <v>61050</v>
      </c>
      <c r="AS465" s="120">
        <v>64350</v>
      </c>
      <c r="AT465" s="120">
        <v>67650</v>
      </c>
      <c r="AU465" s="120">
        <v>70950</v>
      </c>
      <c r="AV465" s="120">
        <v>74250</v>
      </c>
      <c r="AW465" s="121">
        <v>77550</v>
      </c>
      <c r="AX465" s="119">
        <v>66000</v>
      </c>
      <c r="AY465" s="120">
        <v>87150</v>
      </c>
      <c r="AZ465" s="120">
        <v>92430</v>
      </c>
      <c r="BA465" s="120">
        <v>97710</v>
      </c>
      <c r="BB465" s="120">
        <v>102990</v>
      </c>
      <c r="BC465" s="120">
        <v>108270</v>
      </c>
      <c r="BD465" s="120">
        <v>113550</v>
      </c>
      <c r="BE465" s="120">
        <v>118830</v>
      </c>
      <c r="BF465" s="121">
        <v>124110</v>
      </c>
      <c r="BH465" s="119">
        <v>41250</v>
      </c>
      <c r="BI465" s="120">
        <v>54450</v>
      </c>
      <c r="BJ465" s="120">
        <v>57750</v>
      </c>
      <c r="BK465" s="120">
        <v>61050</v>
      </c>
      <c r="BL465" s="120">
        <v>64350</v>
      </c>
      <c r="BM465" s="120">
        <v>67650</v>
      </c>
      <c r="BN465" s="120">
        <v>70950</v>
      </c>
      <c r="BO465" s="120">
        <v>74250</v>
      </c>
      <c r="BP465" s="121">
        <v>77550</v>
      </c>
      <c r="BQ465" s="119">
        <v>66000</v>
      </c>
      <c r="BR465" s="120">
        <v>87150</v>
      </c>
      <c r="BS465" s="120">
        <v>92430</v>
      </c>
      <c r="BT465" s="120">
        <v>97710</v>
      </c>
      <c r="BU465" s="120">
        <v>102990</v>
      </c>
      <c r="BV465" s="120">
        <v>108270</v>
      </c>
      <c r="BW465" s="120">
        <v>113550</v>
      </c>
      <c r="BX465" s="120">
        <v>118830</v>
      </c>
      <c r="BY465" s="121">
        <v>124110</v>
      </c>
    </row>
    <row r="466" spans="1:77" x14ac:dyDescent="0.25">
      <c r="A466" s="85" t="s">
        <v>640</v>
      </c>
      <c r="C466">
        <v>33600</v>
      </c>
      <c r="D466">
        <v>44400</v>
      </c>
      <c r="E466">
        <v>47088</v>
      </c>
      <c r="F466">
        <v>49776</v>
      </c>
      <c r="G466">
        <v>52464</v>
      </c>
      <c r="H466">
        <v>55152</v>
      </c>
      <c r="I466">
        <v>57840</v>
      </c>
      <c r="J466">
        <v>60528</v>
      </c>
      <c r="K466">
        <v>63216</v>
      </c>
      <c r="L466">
        <v>53750</v>
      </c>
      <c r="M466">
        <v>70950</v>
      </c>
      <c r="N466">
        <v>75250</v>
      </c>
      <c r="O466">
        <v>79550</v>
      </c>
      <c r="P466">
        <v>83850</v>
      </c>
      <c r="Q466">
        <v>88150</v>
      </c>
      <c r="R466">
        <v>92450</v>
      </c>
      <c r="S466">
        <v>96750</v>
      </c>
      <c r="T466">
        <v>101050</v>
      </c>
      <c r="V466" s="119">
        <v>36950</v>
      </c>
      <c r="W466" s="120">
        <v>48800</v>
      </c>
      <c r="X466" s="120">
        <v>51756</v>
      </c>
      <c r="Y466" s="120">
        <v>54712</v>
      </c>
      <c r="Z466" s="120">
        <v>57668</v>
      </c>
      <c r="AA466" s="120">
        <v>60624</v>
      </c>
      <c r="AB466" s="120">
        <v>63580</v>
      </c>
      <c r="AC466" s="120">
        <v>66536</v>
      </c>
      <c r="AD466" s="121">
        <v>69492</v>
      </c>
      <c r="AE466" s="119">
        <v>59100</v>
      </c>
      <c r="AF466" s="120">
        <v>78000</v>
      </c>
      <c r="AG466" s="120">
        <v>82728</v>
      </c>
      <c r="AH466" s="120">
        <v>87456</v>
      </c>
      <c r="AI466" s="120">
        <v>92184</v>
      </c>
      <c r="AJ466" s="120">
        <v>96912</v>
      </c>
      <c r="AK466" s="120">
        <v>101640</v>
      </c>
      <c r="AL466" s="120">
        <v>106368</v>
      </c>
      <c r="AM466" s="121">
        <v>111096</v>
      </c>
      <c r="AO466" s="119">
        <v>40350</v>
      </c>
      <c r="AP466" s="120">
        <v>53300</v>
      </c>
      <c r="AQ466" s="120">
        <v>56528</v>
      </c>
      <c r="AR466" s="120">
        <v>59756</v>
      </c>
      <c r="AS466" s="120">
        <v>62984</v>
      </c>
      <c r="AT466" s="120">
        <v>66212</v>
      </c>
      <c r="AU466" s="120">
        <v>69440</v>
      </c>
      <c r="AV466" s="120">
        <v>72668</v>
      </c>
      <c r="AW466" s="121">
        <v>75896</v>
      </c>
      <c r="AX466" s="119">
        <v>64550</v>
      </c>
      <c r="AY466" s="120">
        <v>85200</v>
      </c>
      <c r="AZ466" s="120">
        <v>90364</v>
      </c>
      <c r="BA466" s="120">
        <v>95528</v>
      </c>
      <c r="BB466" s="120">
        <v>100692</v>
      </c>
      <c r="BC466" s="120">
        <v>105856</v>
      </c>
      <c r="BD466" s="120">
        <v>111020</v>
      </c>
      <c r="BE466" s="120">
        <v>116184</v>
      </c>
      <c r="BF466" s="121">
        <v>121348</v>
      </c>
      <c r="BH466" s="119">
        <v>40350</v>
      </c>
      <c r="BI466" s="120">
        <v>53300</v>
      </c>
      <c r="BJ466" s="120">
        <v>56528</v>
      </c>
      <c r="BK466" s="120">
        <v>59756</v>
      </c>
      <c r="BL466" s="120">
        <v>62984</v>
      </c>
      <c r="BM466" s="120">
        <v>66212</v>
      </c>
      <c r="BN466" s="120">
        <v>69440</v>
      </c>
      <c r="BO466" s="120">
        <v>72668</v>
      </c>
      <c r="BP466" s="121">
        <v>75896</v>
      </c>
      <c r="BQ466" s="119">
        <v>64550</v>
      </c>
      <c r="BR466" s="120">
        <v>85250</v>
      </c>
      <c r="BS466" s="120">
        <v>90414</v>
      </c>
      <c r="BT466" s="120">
        <v>95578</v>
      </c>
      <c r="BU466" s="120">
        <v>100742</v>
      </c>
      <c r="BV466" s="120">
        <v>105906</v>
      </c>
      <c r="BW466" s="120">
        <v>111070</v>
      </c>
      <c r="BX466" s="120">
        <v>116234</v>
      </c>
      <c r="BY466" s="121">
        <v>121398</v>
      </c>
    </row>
    <row r="467" spans="1:77" x14ac:dyDescent="0.25">
      <c r="A467" s="85" t="s">
        <v>641</v>
      </c>
      <c r="C467">
        <v>51250</v>
      </c>
      <c r="D467">
        <v>67650</v>
      </c>
      <c r="E467">
        <v>71750</v>
      </c>
      <c r="F467">
        <v>75850</v>
      </c>
      <c r="G467">
        <v>79950</v>
      </c>
      <c r="H467">
        <v>84050</v>
      </c>
      <c r="I467">
        <v>88150</v>
      </c>
      <c r="J467">
        <v>92250</v>
      </c>
      <c r="K467">
        <v>96350</v>
      </c>
      <c r="L467">
        <v>82000</v>
      </c>
      <c r="M467">
        <v>108250</v>
      </c>
      <c r="N467">
        <v>114810</v>
      </c>
      <c r="O467">
        <v>121370</v>
      </c>
      <c r="P467">
        <v>127930</v>
      </c>
      <c r="Q467">
        <v>134490</v>
      </c>
      <c r="R467">
        <v>141050</v>
      </c>
      <c r="S467">
        <v>147610</v>
      </c>
      <c r="T467">
        <v>154170</v>
      </c>
      <c r="V467" s="119">
        <v>51550</v>
      </c>
      <c r="W467" s="120">
        <v>68050</v>
      </c>
      <c r="X467" s="120">
        <v>72174</v>
      </c>
      <c r="Y467" s="120">
        <v>76298</v>
      </c>
      <c r="Z467" s="120">
        <v>80422</v>
      </c>
      <c r="AA467" s="120">
        <v>84546</v>
      </c>
      <c r="AB467" s="120">
        <v>88670</v>
      </c>
      <c r="AC467" s="120">
        <v>92794</v>
      </c>
      <c r="AD467" s="121">
        <v>96918</v>
      </c>
      <c r="AE467" s="119">
        <v>82500</v>
      </c>
      <c r="AF467" s="120">
        <v>108900</v>
      </c>
      <c r="AG467" s="120">
        <v>115500</v>
      </c>
      <c r="AH467" s="120">
        <v>122100</v>
      </c>
      <c r="AI467" s="120">
        <v>128700</v>
      </c>
      <c r="AJ467" s="120">
        <v>135300</v>
      </c>
      <c r="AK467" s="120">
        <v>141900</v>
      </c>
      <c r="AL467" s="120">
        <v>148500</v>
      </c>
      <c r="AM467" s="121">
        <v>155100</v>
      </c>
      <c r="AO467" s="119">
        <v>55700</v>
      </c>
      <c r="AP467" s="120">
        <v>73550</v>
      </c>
      <c r="AQ467" s="120">
        <v>78006</v>
      </c>
      <c r="AR467" s="120">
        <v>82462</v>
      </c>
      <c r="AS467" s="120">
        <v>86918</v>
      </c>
      <c r="AT467" s="120">
        <v>91374</v>
      </c>
      <c r="AU467" s="120">
        <v>95830</v>
      </c>
      <c r="AV467" s="120">
        <v>100286</v>
      </c>
      <c r="AW467" s="121">
        <v>104742</v>
      </c>
      <c r="AX467" s="119">
        <v>89100</v>
      </c>
      <c r="AY467" s="120">
        <v>117650</v>
      </c>
      <c r="AZ467" s="120">
        <v>124778</v>
      </c>
      <c r="BA467" s="120">
        <v>131906</v>
      </c>
      <c r="BB467" s="120">
        <v>139034</v>
      </c>
      <c r="BC467" s="120">
        <v>146162</v>
      </c>
      <c r="BD467" s="120">
        <v>153290</v>
      </c>
      <c r="BE467" s="120">
        <v>160418</v>
      </c>
      <c r="BF467" s="121">
        <v>167546</v>
      </c>
      <c r="BH467" s="119">
        <v>56700</v>
      </c>
      <c r="BI467" s="120">
        <v>74850</v>
      </c>
      <c r="BJ467" s="120">
        <v>79386</v>
      </c>
      <c r="BK467" s="120">
        <v>83922</v>
      </c>
      <c r="BL467" s="120">
        <v>88458</v>
      </c>
      <c r="BM467" s="120">
        <v>92994</v>
      </c>
      <c r="BN467" s="120">
        <v>97530</v>
      </c>
      <c r="BO467" s="120">
        <v>102066</v>
      </c>
      <c r="BP467" s="121">
        <v>106602</v>
      </c>
      <c r="BQ467" s="119">
        <v>90700</v>
      </c>
      <c r="BR467" s="120">
        <v>119750</v>
      </c>
      <c r="BS467" s="120">
        <v>127006</v>
      </c>
      <c r="BT467" s="120">
        <v>134262</v>
      </c>
      <c r="BU467" s="120">
        <v>141518</v>
      </c>
      <c r="BV467" s="120">
        <v>148774</v>
      </c>
      <c r="BW467" s="120">
        <v>156030</v>
      </c>
      <c r="BX467" s="120">
        <v>163286</v>
      </c>
      <c r="BY467" s="121">
        <v>170542</v>
      </c>
    </row>
    <row r="468" spans="1:77" x14ac:dyDescent="0.25">
      <c r="A468" s="85" t="s">
        <v>642</v>
      </c>
      <c r="C468">
        <v>33300</v>
      </c>
      <c r="D468">
        <v>44000</v>
      </c>
      <c r="E468">
        <v>46664</v>
      </c>
      <c r="F468">
        <v>49328</v>
      </c>
      <c r="G468">
        <v>51992</v>
      </c>
      <c r="H468">
        <v>54656</v>
      </c>
      <c r="I468">
        <v>57320</v>
      </c>
      <c r="J468">
        <v>59984</v>
      </c>
      <c r="K468">
        <v>62648</v>
      </c>
      <c r="L468">
        <v>53300</v>
      </c>
      <c r="M468">
        <v>70350</v>
      </c>
      <c r="N468">
        <v>74614</v>
      </c>
      <c r="O468">
        <v>78878</v>
      </c>
      <c r="P468">
        <v>83142</v>
      </c>
      <c r="Q468">
        <v>87406</v>
      </c>
      <c r="R468">
        <v>91670</v>
      </c>
      <c r="S468">
        <v>95934</v>
      </c>
      <c r="T468">
        <v>100198</v>
      </c>
      <c r="V468" s="119">
        <v>35300</v>
      </c>
      <c r="W468" s="120">
        <v>46600</v>
      </c>
      <c r="X468" s="120">
        <v>49424</v>
      </c>
      <c r="Y468" s="120">
        <v>52248</v>
      </c>
      <c r="Z468" s="120">
        <v>55072</v>
      </c>
      <c r="AA468" s="120">
        <v>57896</v>
      </c>
      <c r="AB468" s="120">
        <v>60720</v>
      </c>
      <c r="AC468" s="120">
        <v>63544</v>
      </c>
      <c r="AD468" s="121">
        <v>66368</v>
      </c>
      <c r="AE468" s="119">
        <v>56500</v>
      </c>
      <c r="AF468" s="120">
        <v>74600</v>
      </c>
      <c r="AG468" s="120">
        <v>79120</v>
      </c>
      <c r="AH468" s="120">
        <v>83640</v>
      </c>
      <c r="AI468" s="120">
        <v>88160</v>
      </c>
      <c r="AJ468" s="120">
        <v>92680</v>
      </c>
      <c r="AK468" s="120">
        <v>97200</v>
      </c>
      <c r="AL468" s="120">
        <v>101720</v>
      </c>
      <c r="AM468" s="121">
        <v>106240</v>
      </c>
      <c r="AO468" s="119">
        <v>38550</v>
      </c>
      <c r="AP468" s="120">
        <v>50900</v>
      </c>
      <c r="AQ468" s="120">
        <v>53984</v>
      </c>
      <c r="AR468" s="120">
        <v>57068</v>
      </c>
      <c r="AS468" s="120">
        <v>60152</v>
      </c>
      <c r="AT468" s="120">
        <v>63236</v>
      </c>
      <c r="AU468" s="120">
        <v>66320</v>
      </c>
      <c r="AV468" s="120">
        <v>69404</v>
      </c>
      <c r="AW468" s="121">
        <v>72488</v>
      </c>
      <c r="AX468" s="119">
        <v>61700</v>
      </c>
      <c r="AY468" s="120">
        <v>81450</v>
      </c>
      <c r="AZ468" s="120">
        <v>86386</v>
      </c>
      <c r="BA468" s="120">
        <v>91322</v>
      </c>
      <c r="BB468" s="120">
        <v>96258</v>
      </c>
      <c r="BC468" s="120">
        <v>101194</v>
      </c>
      <c r="BD468" s="120">
        <v>106130</v>
      </c>
      <c r="BE468" s="120">
        <v>111066</v>
      </c>
      <c r="BF468" s="121">
        <v>116002</v>
      </c>
      <c r="BH468" s="119">
        <v>38750</v>
      </c>
      <c r="BI468" s="120">
        <v>51150</v>
      </c>
      <c r="BJ468" s="120">
        <v>54250</v>
      </c>
      <c r="BK468" s="120">
        <v>57350</v>
      </c>
      <c r="BL468" s="120">
        <v>60450</v>
      </c>
      <c r="BM468" s="120">
        <v>63550</v>
      </c>
      <c r="BN468" s="120">
        <v>66650</v>
      </c>
      <c r="BO468" s="120">
        <v>69750</v>
      </c>
      <c r="BP468" s="121">
        <v>72850</v>
      </c>
      <c r="BQ468" s="119">
        <v>62000</v>
      </c>
      <c r="BR468" s="120">
        <v>81850</v>
      </c>
      <c r="BS468" s="120">
        <v>86810</v>
      </c>
      <c r="BT468" s="120">
        <v>91770</v>
      </c>
      <c r="BU468" s="120">
        <v>96730</v>
      </c>
      <c r="BV468" s="120">
        <v>101690</v>
      </c>
      <c r="BW468" s="120">
        <v>106650</v>
      </c>
      <c r="BX468" s="120">
        <v>111610</v>
      </c>
      <c r="BY468" s="121">
        <v>116570</v>
      </c>
    </row>
    <row r="469" spans="1:77" x14ac:dyDescent="0.25">
      <c r="A469" s="85" t="s">
        <v>643</v>
      </c>
      <c r="C469">
        <v>34900</v>
      </c>
      <c r="D469">
        <v>46100</v>
      </c>
      <c r="E469">
        <v>48892</v>
      </c>
      <c r="F469">
        <v>51684</v>
      </c>
      <c r="G469">
        <v>54476</v>
      </c>
      <c r="H469">
        <v>57268</v>
      </c>
      <c r="I469">
        <v>60060</v>
      </c>
      <c r="J469">
        <v>62852</v>
      </c>
      <c r="K469">
        <v>65644</v>
      </c>
      <c r="L469">
        <v>55850</v>
      </c>
      <c r="M469">
        <v>73700</v>
      </c>
      <c r="N469">
        <v>78168</v>
      </c>
      <c r="O469">
        <v>82636</v>
      </c>
      <c r="P469">
        <v>87104</v>
      </c>
      <c r="Q469">
        <v>91572</v>
      </c>
      <c r="R469">
        <v>96040</v>
      </c>
      <c r="S469">
        <v>100508</v>
      </c>
      <c r="T469">
        <v>104976</v>
      </c>
      <c r="V469" s="119">
        <v>38350</v>
      </c>
      <c r="W469" s="120">
        <v>50650</v>
      </c>
      <c r="X469" s="120">
        <v>53718</v>
      </c>
      <c r="Y469" s="120">
        <v>56786</v>
      </c>
      <c r="Z469" s="120">
        <v>59854</v>
      </c>
      <c r="AA469" s="120">
        <v>62922</v>
      </c>
      <c r="AB469" s="120">
        <v>65990</v>
      </c>
      <c r="AC469" s="120">
        <v>69058</v>
      </c>
      <c r="AD469" s="121">
        <v>72126</v>
      </c>
      <c r="AE469" s="119">
        <v>61350</v>
      </c>
      <c r="AF469" s="120">
        <v>81000</v>
      </c>
      <c r="AG469" s="120">
        <v>85908</v>
      </c>
      <c r="AH469" s="120">
        <v>90816</v>
      </c>
      <c r="AI469" s="120">
        <v>95724</v>
      </c>
      <c r="AJ469" s="120">
        <v>100632</v>
      </c>
      <c r="AK469" s="120">
        <v>105540</v>
      </c>
      <c r="AL469" s="120">
        <v>110448</v>
      </c>
      <c r="AM469" s="121">
        <v>115356</v>
      </c>
      <c r="AO469" s="119">
        <v>41000</v>
      </c>
      <c r="AP469" s="120">
        <v>54150</v>
      </c>
      <c r="AQ469" s="120">
        <v>57430</v>
      </c>
      <c r="AR469" s="120">
        <v>60710</v>
      </c>
      <c r="AS469" s="120">
        <v>63990</v>
      </c>
      <c r="AT469" s="120">
        <v>67270</v>
      </c>
      <c r="AU469" s="120">
        <v>70550</v>
      </c>
      <c r="AV469" s="120">
        <v>73830</v>
      </c>
      <c r="AW469" s="121">
        <v>77110</v>
      </c>
      <c r="AX469" s="119">
        <v>65600</v>
      </c>
      <c r="AY469" s="120">
        <v>86600</v>
      </c>
      <c r="AZ469" s="120">
        <v>91848</v>
      </c>
      <c r="BA469" s="120">
        <v>97096</v>
      </c>
      <c r="BB469" s="120">
        <v>102344</v>
      </c>
      <c r="BC469" s="120">
        <v>107592</v>
      </c>
      <c r="BD469" s="120">
        <v>112840</v>
      </c>
      <c r="BE469" s="120">
        <v>118088</v>
      </c>
      <c r="BF469" s="121">
        <v>123336</v>
      </c>
      <c r="BH469" s="119">
        <v>43700</v>
      </c>
      <c r="BI469" s="120">
        <v>57700</v>
      </c>
      <c r="BJ469" s="120">
        <v>61196</v>
      </c>
      <c r="BK469" s="120">
        <v>64692</v>
      </c>
      <c r="BL469" s="120">
        <v>68188</v>
      </c>
      <c r="BM469" s="120">
        <v>71684</v>
      </c>
      <c r="BN469" s="120">
        <v>75180</v>
      </c>
      <c r="BO469" s="120">
        <v>78676</v>
      </c>
      <c r="BP469" s="121">
        <v>82172</v>
      </c>
      <c r="BQ469" s="119">
        <v>69900</v>
      </c>
      <c r="BR469" s="120">
        <v>92300</v>
      </c>
      <c r="BS469" s="120">
        <v>97892</v>
      </c>
      <c r="BT469" s="120">
        <v>103484</v>
      </c>
      <c r="BU469" s="120">
        <v>109076</v>
      </c>
      <c r="BV469" s="120">
        <v>114668</v>
      </c>
      <c r="BW469" s="120">
        <v>120260</v>
      </c>
      <c r="BX469" s="120">
        <v>125852</v>
      </c>
      <c r="BY469" s="121">
        <v>131444</v>
      </c>
    </row>
    <row r="470" spans="1:77" x14ac:dyDescent="0.25">
      <c r="A470" s="85" t="s">
        <v>644</v>
      </c>
      <c r="C470">
        <v>37650</v>
      </c>
      <c r="D470">
        <v>49700</v>
      </c>
      <c r="E470">
        <v>52712</v>
      </c>
      <c r="F470">
        <v>55724</v>
      </c>
      <c r="G470">
        <v>58736</v>
      </c>
      <c r="H470">
        <v>61748</v>
      </c>
      <c r="I470">
        <v>64760</v>
      </c>
      <c r="J470">
        <v>67772</v>
      </c>
      <c r="K470">
        <v>70784</v>
      </c>
      <c r="L470">
        <v>60250</v>
      </c>
      <c r="M470">
        <v>79550</v>
      </c>
      <c r="N470">
        <v>84370</v>
      </c>
      <c r="O470">
        <v>89190</v>
      </c>
      <c r="P470">
        <v>94010</v>
      </c>
      <c r="Q470">
        <v>98830</v>
      </c>
      <c r="R470">
        <v>103650</v>
      </c>
      <c r="S470">
        <v>108470</v>
      </c>
      <c r="T470">
        <v>113290</v>
      </c>
      <c r="V470" s="119">
        <v>40750</v>
      </c>
      <c r="W470" s="120">
        <v>53800</v>
      </c>
      <c r="X470" s="120">
        <v>57060</v>
      </c>
      <c r="Y470" s="120">
        <v>60320</v>
      </c>
      <c r="Z470" s="120">
        <v>63580</v>
      </c>
      <c r="AA470" s="120">
        <v>66840</v>
      </c>
      <c r="AB470" s="120">
        <v>70100</v>
      </c>
      <c r="AC470" s="120">
        <v>73360</v>
      </c>
      <c r="AD470" s="121">
        <v>76620</v>
      </c>
      <c r="AE470" s="119">
        <v>65200</v>
      </c>
      <c r="AF470" s="120">
        <v>86100</v>
      </c>
      <c r="AG470" s="120">
        <v>91316</v>
      </c>
      <c r="AH470" s="120">
        <v>96532</v>
      </c>
      <c r="AI470" s="120">
        <v>101748</v>
      </c>
      <c r="AJ470" s="120">
        <v>106964</v>
      </c>
      <c r="AK470" s="120">
        <v>112180</v>
      </c>
      <c r="AL470" s="120">
        <v>117396</v>
      </c>
      <c r="AM470" s="121">
        <v>122612</v>
      </c>
      <c r="AO470" s="119">
        <v>44500</v>
      </c>
      <c r="AP470" s="120">
        <v>58750</v>
      </c>
      <c r="AQ470" s="120">
        <v>62310</v>
      </c>
      <c r="AR470" s="120">
        <v>65870</v>
      </c>
      <c r="AS470" s="120">
        <v>69430</v>
      </c>
      <c r="AT470" s="120">
        <v>72990</v>
      </c>
      <c r="AU470" s="120">
        <v>76550</v>
      </c>
      <c r="AV470" s="120">
        <v>80110</v>
      </c>
      <c r="AW470" s="121">
        <v>83670</v>
      </c>
      <c r="AX470" s="119">
        <v>71200</v>
      </c>
      <c r="AY470" s="120">
        <v>94000</v>
      </c>
      <c r="AZ470" s="120">
        <v>99696</v>
      </c>
      <c r="BA470" s="120">
        <v>105392</v>
      </c>
      <c r="BB470" s="120">
        <v>111088</v>
      </c>
      <c r="BC470" s="120">
        <v>116784</v>
      </c>
      <c r="BD470" s="120">
        <v>122480</v>
      </c>
      <c r="BE470" s="120">
        <v>128176</v>
      </c>
      <c r="BF470" s="121">
        <v>133872</v>
      </c>
      <c r="BH470" s="119">
        <v>45700</v>
      </c>
      <c r="BI470" s="120">
        <v>60350</v>
      </c>
      <c r="BJ470" s="120">
        <v>64006</v>
      </c>
      <c r="BK470" s="120">
        <v>67662</v>
      </c>
      <c r="BL470" s="120">
        <v>71318</v>
      </c>
      <c r="BM470" s="120">
        <v>74974</v>
      </c>
      <c r="BN470" s="120">
        <v>78630</v>
      </c>
      <c r="BO470" s="120">
        <v>82286</v>
      </c>
      <c r="BP470" s="121">
        <v>85942</v>
      </c>
      <c r="BQ470" s="119">
        <v>73100</v>
      </c>
      <c r="BR470" s="120">
        <v>96500</v>
      </c>
      <c r="BS470" s="120">
        <v>102348</v>
      </c>
      <c r="BT470" s="120">
        <v>108196</v>
      </c>
      <c r="BU470" s="120">
        <v>114044</v>
      </c>
      <c r="BV470" s="120">
        <v>119892</v>
      </c>
      <c r="BW470" s="120">
        <v>125740</v>
      </c>
      <c r="BX470" s="120">
        <v>131588</v>
      </c>
      <c r="BY470" s="121">
        <v>137436</v>
      </c>
    </row>
    <row r="471" spans="1:77" x14ac:dyDescent="0.25">
      <c r="A471" s="85" t="s">
        <v>645</v>
      </c>
      <c r="C471">
        <v>35850</v>
      </c>
      <c r="D471">
        <v>47350</v>
      </c>
      <c r="E471">
        <v>50218</v>
      </c>
      <c r="F471">
        <v>53086</v>
      </c>
      <c r="G471">
        <v>55954</v>
      </c>
      <c r="H471">
        <v>58822</v>
      </c>
      <c r="I471">
        <v>61690</v>
      </c>
      <c r="J471">
        <v>64558</v>
      </c>
      <c r="K471">
        <v>67426</v>
      </c>
      <c r="L471">
        <v>57350</v>
      </c>
      <c r="M471">
        <v>75700</v>
      </c>
      <c r="N471">
        <v>80288</v>
      </c>
      <c r="O471">
        <v>84876</v>
      </c>
      <c r="P471">
        <v>89464</v>
      </c>
      <c r="Q471">
        <v>94052</v>
      </c>
      <c r="R471">
        <v>98640</v>
      </c>
      <c r="S471">
        <v>103228</v>
      </c>
      <c r="T471">
        <v>107816</v>
      </c>
      <c r="V471" s="119">
        <v>36750</v>
      </c>
      <c r="W471" s="120">
        <v>48550</v>
      </c>
      <c r="X471" s="120">
        <v>51490</v>
      </c>
      <c r="Y471" s="120">
        <v>54430</v>
      </c>
      <c r="Z471" s="120">
        <v>57370</v>
      </c>
      <c r="AA471" s="120">
        <v>60310</v>
      </c>
      <c r="AB471" s="120">
        <v>63250</v>
      </c>
      <c r="AC471" s="120">
        <v>66190</v>
      </c>
      <c r="AD471" s="121">
        <v>69130</v>
      </c>
      <c r="AE471" s="119">
        <v>58800</v>
      </c>
      <c r="AF471" s="120">
        <v>77650</v>
      </c>
      <c r="AG471" s="120">
        <v>82354</v>
      </c>
      <c r="AH471" s="120">
        <v>87058</v>
      </c>
      <c r="AI471" s="120">
        <v>91762</v>
      </c>
      <c r="AJ471" s="120">
        <v>96466</v>
      </c>
      <c r="AK471" s="120">
        <v>101170</v>
      </c>
      <c r="AL471" s="120">
        <v>105874</v>
      </c>
      <c r="AM471" s="121">
        <v>110578</v>
      </c>
      <c r="AO471" s="119">
        <v>38550</v>
      </c>
      <c r="AP471" s="120">
        <v>50900</v>
      </c>
      <c r="AQ471" s="120">
        <v>53984</v>
      </c>
      <c r="AR471" s="120">
        <v>57068</v>
      </c>
      <c r="AS471" s="120">
        <v>60152</v>
      </c>
      <c r="AT471" s="120">
        <v>63236</v>
      </c>
      <c r="AU471" s="120">
        <v>66320</v>
      </c>
      <c r="AV471" s="120">
        <v>69404</v>
      </c>
      <c r="AW471" s="121">
        <v>72488</v>
      </c>
      <c r="AX471" s="119">
        <v>61700</v>
      </c>
      <c r="AY471" s="120">
        <v>81450</v>
      </c>
      <c r="AZ471" s="120">
        <v>86386</v>
      </c>
      <c r="BA471" s="120">
        <v>91322</v>
      </c>
      <c r="BB471" s="120">
        <v>96258</v>
      </c>
      <c r="BC471" s="120">
        <v>101194</v>
      </c>
      <c r="BD471" s="120">
        <v>106130</v>
      </c>
      <c r="BE471" s="120">
        <v>111066</v>
      </c>
      <c r="BF471" s="121">
        <v>116002</v>
      </c>
      <c r="BH471" s="119">
        <v>38750</v>
      </c>
      <c r="BI471" s="120">
        <v>51150</v>
      </c>
      <c r="BJ471" s="120">
        <v>54250</v>
      </c>
      <c r="BK471" s="120">
        <v>57350</v>
      </c>
      <c r="BL471" s="120">
        <v>60450</v>
      </c>
      <c r="BM471" s="120">
        <v>63550</v>
      </c>
      <c r="BN471" s="120">
        <v>66650</v>
      </c>
      <c r="BO471" s="120">
        <v>69750</v>
      </c>
      <c r="BP471" s="121">
        <v>72850</v>
      </c>
      <c r="BQ471" s="119">
        <v>62000</v>
      </c>
      <c r="BR471" s="120">
        <v>81850</v>
      </c>
      <c r="BS471" s="120">
        <v>86810</v>
      </c>
      <c r="BT471" s="120">
        <v>91770</v>
      </c>
      <c r="BU471" s="120">
        <v>96730</v>
      </c>
      <c r="BV471" s="120">
        <v>101690</v>
      </c>
      <c r="BW471" s="120">
        <v>106650</v>
      </c>
      <c r="BX471" s="120">
        <v>111610</v>
      </c>
      <c r="BY471" s="121">
        <v>116570</v>
      </c>
    </row>
    <row r="472" spans="1:77" x14ac:dyDescent="0.25">
      <c r="A472" s="85" t="s">
        <v>646</v>
      </c>
      <c r="C472">
        <v>51250</v>
      </c>
      <c r="D472">
        <v>67650</v>
      </c>
      <c r="E472">
        <v>71750</v>
      </c>
      <c r="F472">
        <v>75850</v>
      </c>
      <c r="G472">
        <v>79950</v>
      </c>
      <c r="H472">
        <v>84050</v>
      </c>
      <c r="I472">
        <v>88150</v>
      </c>
      <c r="J472">
        <v>92250</v>
      </c>
      <c r="K472">
        <v>96350</v>
      </c>
      <c r="L472">
        <v>82000</v>
      </c>
      <c r="M472">
        <v>108250</v>
      </c>
      <c r="N472">
        <v>114810</v>
      </c>
      <c r="O472">
        <v>121370</v>
      </c>
      <c r="P472">
        <v>127930</v>
      </c>
      <c r="Q472">
        <v>134490</v>
      </c>
      <c r="R472">
        <v>141050</v>
      </c>
      <c r="S472">
        <v>147610</v>
      </c>
      <c r="T472">
        <v>154170</v>
      </c>
      <c r="V472" s="119">
        <v>51550</v>
      </c>
      <c r="W472" s="120">
        <v>68050</v>
      </c>
      <c r="X472" s="120">
        <v>72174</v>
      </c>
      <c r="Y472" s="120">
        <v>76298</v>
      </c>
      <c r="Z472" s="120">
        <v>80422</v>
      </c>
      <c r="AA472" s="120">
        <v>84546</v>
      </c>
      <c r="AB472" s="120">
        <v>88670</v>
      </c>
      <c r="AC472" s="120">
        <v>92794</v>
      </c>
      <c r="AD472" s="121">
        <v>96918</v>
      </c>
      <c r="AE472" s="119">
        <v>82500</v>
      </c>
      <c r="AF472" s="120">
        <v>108900</v>
      </c>
      <c r="AG472" s="120">
        <v>115500</v>
      </c>
      <c r="AH472" s="120">
        <v>122100</v>
      </c>
      <c r="AI472" s="120">
        <v>128700</v>
      </c>
      <c r="AJ472" s="120">
        <v>135300</v>
      </c>
      <c r="AK472" s="120">
        <v>141900</v>
      </c>
      <c r="AL472" s="120">
        <v>148500</v>
      </c>
      <c r="AM472" s="121">
        <v>155100</v>
      </c>
      <c r="AO472" s="119">
        <v>55700</v>
      </c>
      <c r="AP472" s="120">
        <v>73550</v>
      </c>
      <c r="AQ472" s="120">
        <v>78006</v>
      </c>
      <c r="AR472" s="120">
        <v>82462</v>
      </c>
      <c r="AS472" s="120">
        <v>86918</v>
      </c>
      <c r="AT472" s="120">
        <v>91374</v>
      </c>
      <c r="AU472" s="120">
        <v>95830</v>
      </c>
      <c r="AV472" s="120">
        <v>100286</v>
      </c>
      <c r="AW472" s="121">
        <v>104742</v>
      </c>
      <c r="AX472" s="119">
        <v>89100</v>
      </c>
      <c r="AY472" s="120">
        <v>117650</v>
      </c>
      <c r="AZ472" s="120">
        <v>124778</v>
      </c>
      <c r="BA472" s="120">
        <v>131906</v>
      </c>
      <c r="BB472" s="120">
        <v>139034</v>
      </c>
      <c r="BC472" s="120">
        <v>146162</v>
      </c>
      <c r="BD472" s="120">
        <v>153290</v>
      </c>
      <c r="BE472" s="120">
        <v>160418</v>
      </c>
      <c r="BF472" s="121">
        <v>167546</v>
      </c>
      <c r="BH472" s="119">
        <v>56700</v>
      </c>
      <c r="BI472" s="120">
        <v>74850</v>
      </c>
      <c r="BJ472" s="120">
        <v>79386</v>
      </c>
      <c r="BK472" s="120">
        <v>83922</v>
      </c>
      <c r="BL472" s="120">
        <v>88458</v>
      </c>
      <c r="BM472" s="120">
        <v>92994</v>
      </c>
      <c r="BN472" s="120">
        <v>97530</v>
      </c>
      <c r="BO472" s="120">
        <v>102066</v>
      </c>
      <c r="BP472" s="121">
        <v>106602</v>
      </c>
      <c r="BQ472" s="119">
        <v>90700</v>
      </c>
      <c r="BR472" s="120">
        <v>119750</v>
      </c>
      <c r="BS472" s="120">
        <v>127006</v>
      </c>
      <c r="BT472" s="120">
        <v>134262</v>
      </c>
      <c r="BU472" s="120">
        <v>141518</v>
      </c>
      <c r="BV472" s="120">
        <v>148774</v>
      </c>
      <c r="BW472" s="120">
        <v>156030</v>
      </c>
      <c r="BX472" s="120">
        <v>163286</v>
      </c>
      <c r="BY472" s="121">
        <v>170542</v>
      </c>
    </row>
    <row r="473" spans="1:77" x14ac:dyDescent="0.25">
      <c r="A473" s="85" t="s">
        <v>647</v>
      </c>
      <c r="C473">
        <v>51250</v>
      </c>
      <c r="D473">
        <v>67650</v>
      </c>
      <c r="E473">
        <v>71750</v>
      </c>
      <c r="F473">
        <v>75850</v>
      </c>
      <c r="G473">
        <v>79950</v>
      </c>
      <c r="H473">
        <v>84050</v>
      </c>
      <c r="I473">
        <v>88150</v>
      </c>
      <c r="J473">
        <v>92250</v>
      </c>
      <c r="K473">
        <v>96350</v>
      </c>
      <c r="L473">
        <v>82000</v>
      </c>
      <c r="M473">
        <v>108250</v>
      </c>
      <c r="N473">
        <v>114810</v>
      </c>
      <c r="O473">
        <v>121370</v>
      </c>
      <c r="P473">
        <v>127930</v>
      </c>
      <c r="Q473">
        <v>134490</v>
      </c>
      <c r="R473">
        <v>141050</v>
      </c>
      <c r="S473">
        <v>147610</v>
      </c>
      <c r="T473">
        <v>154170</v>
      </c>
      <c r="V473" s="119">
        <v>51550</v>
      </c>
      <c r="W473" s="120">
        <v>68050</v>
      </c>
      <c r="X473" s="120">
        <v>72174</v>
      </c>
      <c r="Y473" s="120">
        <v>76298</v>
      </c>
      <c r="Z473" s="120">
        <v>80422</v>
      </c>
      <c r="AA473" s="120">
        <v>84546</v>
      </c>
      <c r="AB473" s="120">
        <v>88670</v>
      </c>
      <c r="AC473" s="120">
        <v>92794</v>
      </c>
      <c r="AD473" s="121">
        <v>96918</v>
      </c>
      <c r="AE473" s="119">
        <v>82500</v>
      </c>
      <c r="AF473" s="120">
        <v>108900</v>
      </c>
      <c r="AG473" s="120">
        <v>115500</v>
      </c>
      <c r="AH473" s="120">
        <v>122100</v>
      </c>
      <c r="AI473" s="120">
        <v>128700</v>
      </c>
      <c r="AJ473" s="120">
        <v>135300</v>
      </c>
      <c r="AK473" s="120">
        <v>141900</v>
      </c>
      <c r="AL473" s="120">
        <v>148500</v>
      </c>
      <c r="AM473" s="121">
        <v>155100</v>
      </c>
      <c r="AO473" s="119">
        <v>55700</v>
      </c>
      <c r="AP473" s="120">
        <v>73550</v>
      </c>
      <c r="AQ473" s="120">
        <v>78006</v>
      </c>
      <c r="AR473" s="120">
        <v>82462</v>
      </c>
      <c r="AS473" s="120">
        <v>86918</v>
      </c>
      <c r="AT473" s="120">
        <v>91374</v>
      </c>
      <c r="AU473" s="120">
        <v>95830</v>
      </c>
      <c r="AV473" s="120">
        <v>100286</v>
      </c>
      <c r="AW473" s="121">
        <v>104742</v>
      </c>
      <c r="AX473" s="119">
        <v>89100</v>
      </c>
      <c r="AY473" s="120">
        <v>117650</v>
      </c>
      <c r="AZ473" s="120">
        <v>124778</v>
      </c>
      <c r="BA473" s="120">
        <v>131906</v>
      </c>
      <c r="BB473" s="120">
        <v>139034</v>
      </c>
      <c r="BC473" s="120">
        <v>146162</v>
      </c>
      <c r="BD473" s="120">
        <v>153290</v>
      </c>
      <c r="BE473" s="120">
        <v>160418</v>
      </c>
      <c r="BF473" s="121">
        <v>167546</v>
      </c>
      <c r="BH473" s="119">
        <v>56700</v>
      </c>
      <c r="BI473" s="120">
        <v>74850</v>
      </c>
      <c r="BJ473" s="120">
        <v>79386</v>
      </c>
      <c r="BK473" s="120">
        <v>83922</v>
      </c>
      <c r="BL473" s="120">
        <v>88458</v>
      </c>
      <c r="BM473" s="120">
        <v>92994</v>
      </c>
      <c r="BN473" s="120">
        <v>97530</v>
      </c>
      <c r="BO473" s="120">
        <v>102066</v>
      </c>
      <c r="BP473" s="121">
        <v>106602</v>
      </c>
      <c r="BQ473" s="119">
        <v>90700</v>
      </c>
      <c r="BR473" s="120">
        <v>119750</v>
      </c>
      <c r="BS473" s="120">
        <v>127006</v>
      </c>
      <c r="BT473" s="120">
        <v>134262</v>
      </c>
      <c r="BU473" s="120">
        <v>141518</v>
      </c>
      <c r="BV473" s="120">
        <v>148774</v>
      </c>
      <c r="BW473" s="120">
        <v>156030</v>
      </c>
      <c r="BX473" s="120">
        <v>163286</v>
      </c>
      <c r="BY473" s="121">
        <v>170542</v>
      </c>
    </row>
    <row r="474" spans="1:77" x14ac:dyDescent="0.25">
      <c r="A474" s="85" t="s">
        <v>648</v>
      </c>
      <c r="C474">
        <v>43750</v>
      </c>
      <c r="D474">
        <v>57750</v>
      </c>
      <c r="E474">
        <v>61250</v>
      </c>
      <c r="F474">
        <v>64750</v>
      </c>
      <c r="G474">
        <v>68250</v>
      </c>
      <c r="H474">
        <v>71750</v>
      </c>
      <c r="I474">
        <v>75250</v>
      </c>
      <c r="J474">
        <v>78750</v>
      </c>
      <c r="K474">
        <v>82250</v>
      </c>
      <c r="L474">
        <v>70000</v>
      </c>
      <c r="M474">
        <v>92400</v>
      </c>
      <c r="N474">
        <v>98000</v>
      </c>
      <c r="O474">
        <v>103600</v>
      </c>
      <c r="P474">
        <v>109200</v>
      </c>
      <c r="Q474">
        <v>114800</v>
      </c>
      <c r="R474">
        <v>120400</v>
      </c>
      <c r="S474">
        <v>126000</v>
      </c>
      <c r="T474">
        <v>131600</v>
      </c>
      <c r="V474" s="119">
        <v>48100</v>
      </c>
      <c r="W474" s="120">
        <v>63500</v>
      </c>
      <c r="X474" s="120">
        <v>67348</v>
      </c>
      <c r="Y474" s="120">
        <v>71196</v>
      </c>
      <c r="Z474" s="120">
        <v>75044</v>
      </c>
      <c r="AA474" s="120">
        <v>78892</v>
      </c>
      <c r="AB474" s="120">
        <v>82740</v>
      </c>
      <c r="AC474" s="120">
        <v>86588</v>
      </c>
      <c r="AD474" s="121">
        <v>90436</v>
      </c>
      <c r="AE474" s="119">
        <v>76950</v>
      </c>
      <c r="AF474" s="120">
        <v>101600</v>
      </c>
      <c r="AG474" s="120">
        <v>107756</v>
      </c>
      <c r="AH474" s="120">
        <v>113912</v>
      </c>
      <c r="AI474" s="120">
        <v>120068</v>
      </c>
      <c r="AJ474" s="120">
        <v>126224</v>
      </c>
      <c r="AK474" s="120">
        <v>132380</v>
      </c>
      <c r="AL474" s="120">
        <v>138536</v>
      </c>
      <c r="AM474" s="121">
        <v>144692</v>
      </c>
      <c r="AO474" s="119">
        <v>52500</v>
      </c>
      <c r="AP474" s="120">
        <v>69300</v>
      </c>
      <c r="AQ474" s="120">
        <v>73500</v>
      </c>
      <c r="AR474" s="120">
        <v>77700</v>
      </c>
      <c r="AS474" s="120">
        <v>81900</v>
      </c>
      <c r="AT474" s="120">
        <v>86100</v>
      </c>
      <c r="AU474" s="120">
        <v>90300</v>
      </c>
      <c r="AV474" s="120">
        <v>94500</v>
      </c>
      <c r="AW474" s="121">
        <v>98700</v>
      </c>
      <c r="AX474" s="119">
        <v>84000</v>
      </c>
      <c r="AY474" s="120">
        <v>110900</v>
      </c>
      <c r="AZ474" s="120">
        <v>117620</v>
      </c>
      <c r="BA474" s="120">
        <v>124340</v>
      </c>
      <c r="BB474" s="120">
        <v>131060</v>
      </c>
      <c r="BC474" s="120">
        <v>137780</v>
      </c>
      <c r="BD474" s="120">
        <v>144500</v>
      </c>
      <c r="BE474" s="120">
        <v>151220</v>
      </c>
      <c r="BF474" s="121">
        <v>157940</v>
      </c>
      <c r="BH474" s="119">
        <v>52750</v>
      </c>
      <c r="BI474" s="120">
        <v>69650</v>
      </c>
      <c r="BJ474" s="120">
        <v>73870</v>
      </c>
      <c r="BK474" s="120">
        <v>78090</v>
      </c>
      <c r="BL474" s="120">
        <v>82310</v>
      </c>
      <c r="BM474" s="120">
        <v>86530</v>
      </c>
      <c r="BN474" s="120">
        <v>90750</v>
      </c>
      <c r="BO474" s="120">
        <v>94970</v>
      </c>
      <c r="BP474" s="121">
        <v>99190</v>
      </c>
      <c r="BQ474" s="119">
        <v>84400</v>
      </c>
      <c r="BR474" s="120">
        <v>111450</v>
      </c>
      <c r="BS474" s="120">
        <v>118202</v>
      </c>
      <c r="BT474" s="120">
        <v>124954</v>
      </c>
      <c r="BU474" s="120">
        <v>131706</v>
      </c>
      <c r="BV474" s="120">
        <v>138458</v>
      </c>
      <c r="BW474" s="120">
        <v>145210</v>
      </c>
      <c r="BX474" s="120">
        <v>151962</v>
      </c>
      <c r="BY474" s="121">
        <v>158714</v>
      </c>
    </row>
    <row r="475" spans="1:77" x14ac:dyDescent="0.25">
      <c r="A475" s="85" t="s">
        <v>649</v>
      </c>
      <c r="C475">
        <v>38400</v>
      </c>
      <c r="D475">
        <v>50700</v>
      </c>
      <c r="E475">
        <v>53772</v>
      </c>
      <c r="F475">
        <v>56844</v>
      </c>
      <c r="G475">
        <v>59916</v>
      </c>
      <c r="H475">
        <v>62988</v>
      </c>
      <c r="I475">
        <v>66060</v>
      </c>
      <c r="J475">
        <v>69132</v>
      </c>
      <c r="K475">
        <v>72204</v>
      </c>
      <c r="L475">
        <v>61450</v>
      </c>
      <c r="M475">
        <v>81100</v>
      </c>
      <c r="N475">
        <v>86016</v>
      </c>
      <c r="O475">
        <v>90932</v>
      </c>
      <c r="P475">
        <v>95848</v>
      </c>
      <c r="Q475">
        <v>100764</v>
      </c>
      <c r="R475">
        <v>105680</v>
      </c>
      <c r="S475">
        <v>110596</v>
      </c>
      <c r="T475">
        <v>115512</v>
      </c>
      <c r="V475" s="119">
        <v>40500</v>
      </c>
      <c r="W475" s="120">
        <v>53500</v>
      </c>
      <c r="X475" s="120">
        <v>56740</v>
      </c>
      <c r="Y475" s="120">
        <v>59980</v>
      </c>
      <c r="Z475" s="120">
        <v>63220</v>
      </c>
      <c r="AA475" s="120">
        <v>66460</v>
      </c>
      <c r="AB475" s="120">
        <v>69700</v>
      </c>
      <c r="AC475" s="120">
        <v>72940</v>
      </c>
      <c r="AD475" s="121">
        <v>76180</v>
      </c>
      <c r="AE475" s="119">
        <v>64800</v>
      </c>
      <c r="AF475" s="120">
        <v>85550</v>
      </c>
      <c r="AG475" s="120">
        <v>90734</v>
      </c>
      <c r="AH475" s="120">
        <v>95918</v>
      </c>
      <c r="AI475" s="120">
        <v>101102</v>
      </c>
      <c r="AJ475" s="120">
        <v>106286</v>
      </c>
      <c r="AK475" s="120">
        <v>111470</v>
      </c>
      <c r="AL475" s="120">
        <v>116654</v>
      </c>
      <c r="AM475" s="121">
        <v>121838</v>
      </c>
      <c r="AO475" s="119">
        <v>44200</v>
      </c>
      <c r="AP475" s="120">
        <v>58350</v>
      </c>
      <c r="AQ475" s="120">
        <v>61886</v>
      </c>
      <c r="AR475" s="120">
        <v>65422</v>
      </c>
      <c r="AS475" s="120">
        <v>68958</v>
      </c>
      <c r="AT475" s="120">
        <v>72494</v>
      </c>
      <c r="AU475" s="120">
        <v>76030</v>
      </c>
      <c r="AV475" s="120">
        <v>79566</v>
      </c>
      <c r="AW475" s="121">
        <v>83102</v>
      </c>
      <c r="AX475" s="119">
        <v>70700</v>
      </c>
      <c r="AY475" s="120">
        <v>93350</v>
      </c>
      <c r="AZ475" s="120">
        <v>99006</v>
      </c>
      <c r="BA475" s="120">
        <v>104662</v>
      </c>
      <c r="BB475" s="120">
        <v>110318</v>
      </c>
      <c r="BC475" s="120">
        <v>115974</v>
      </c>
      <c r="BD475" s="120">
        <v>121630</v>
      </c>
      <c r="BE475" s="120">
        <v>127286</v>
      </c>
      <c r="BF475" s="121">
        <v>132942</v>
      </c>
      <c r="BH475" s="119">
        <v>46650</v>
      </c>
      <c r="BI475" s="120">
        <v>61600</v>
      </c>
      <c r="BJ475" s="120">
        <v>65332</v>
      </c>
      <c r="BK475" s="120">
        <v>69064</v>
      </c>
      <c r="BL475" s="120">
        <v>72796</v>
      </c>
      <c r="BM475" s="120">
        <v>76528</v>
      </c>
      <c r="BN475" s="120">
        <v>80260</v>
      </c>
      <c r="BO475" s="120">
        <v>83992</v>
      </c>
      <c r="BP475" s="121">
        <v>87724</v>
      </c>
      <c r="BQ475" s="119">
        <v>74650</v>
      </c>
      <c r="BR475" s="120">
        <v>98550</v>
      </c>
      <c r="BS475" s="120">
        <v>104522</v>
      </c>
      <c r="BT475" s="120">
        <v>110494</v>
      </c>
      <c r="BU475" s="120">
        <v>116466</v>
      </c>
      <c r="BV475" s="120">
        <v>122438</v>
      </c>
      <c r="BW475" s="120">
        <v>128410</v>
      </c>
      <c r="BX475" s="120">
        <v>134382</v>
      </c>
      <c r="BY475" s="121">
        <v>140354</v>
      </c>
    </row>
    <row r="476" spans="1:77" x14ac:dyDescent="0.25">
      <c r="A476" s="85" t="s">
        <v>650</v>
      </c>
      <c r="C476">
        <v>33300</v>
      </c>
      <c r="D476">
        <v>44000</v>
      </c>
      <c r="E476">
        <v>46664</v>
      </c>
      <c r="F476">
        <v>49328</v>
      </c>
      <c r="G476">
        <v>51992</v>
      </c>
      <c r="H476">
        <v>54656</v>
      </c>
      <c r="I476">
        <v>57320</v>
      </c>
      <c r="J476">
        <v>59984</v>
      </c>
      <c r="K476">
        <v>62648</v>
      </c>
      <c r="L476">
        <v>53300</v>
      </c>
      <c r="M476">
        <v>70350</v>
      </c>
      <c r="N476">
        <v>74614</v>
      </c>
      <c r="O476">
        <v>78878</v>
      </c>
      <c r="P476">
        <v>83142</v>
      </c>
      <c r="Q476">
        <v>87406</v>
      </c>
      <c r="R476">
        <v>91670</v>
      </c>
      <c r="S476">
        <v>95934</v>
      </c>
      <c r="T476">
        <v>100198</v>
      </c>
      <c r="V476" s="119">
        <v>35350</v>
      </c>
      <c r="W476" s="120">
        <v>46700</v>
      </c>
      <c r="X476" s="120">
        <v>49528</v>
      </c>
      <c r="Y476" s="120">
        <v>52356</v>
      </c>
      <c r="Z476" s="120">
        <v>55184</v>
      </c>
      <c r="AA476" s="120">
        <v>58012</v>
      </c>
      <c r="AB476" s="120">
        <v>60840</v>
      </c>
      <c r="AC476" s="120">
        <v>63668</v>
      </c>
      <c r="AD476" s="121">
        <v>66496</v>
      </c>
      <c r="AE476" s="119">
        <v>56550</v>
      </c>
      <c r="AF476" s="120">
        <v>74650</v>
      </c>
      <c r="AG476" s="120">
        <v>79174</v>
      </c>
      <c r="AH476" s="120">
        <v>83698</v>
      </c>
      <c r="AI476" s="120">
        <v>88222</v>
      </c>
      <c r="AJ476" s="120">
        <v>92746</v>
      </c>
      <c r="AK476" s="120">
        <v>97270</v>
      </c>
      <c r="AL476" s="120">
        <v>101794</v>
      </c>
      <c r="AM476" s="121">
        <v>106318</v>
      </c>
      <c r="AO476" s="119">
        <v>38600</v>
      </c>
      <c r="AP476" s="120">
        <v>51000</v>
      </c>
      <c r="AQ476" s="120">
        <v>54088</v>
      </c>
      <c r="AR476" s="120">
        <v>57176</v>
      </c>
      <c r="AS476" s="120">
        <v>60264</v>
      </c>
      <c r="AT476" s="120">
        <v>63352</v>
      </c>
      <c r="AU476" s="120">
        <v>66440</v>
      </c>
      <c r="AV476" s="120">
        <v>69528</v>
      </c>
      <c r="AW476" s="121">
        <v>72616</v>
      </c>
      <c r="AX476" s="119">
        <v>61750</v>
      </c>
      <c r="AY476" s="120">
        <v>81500</v>
      </c>
      <c r="AZ476" s="120">
        <v>86440</v>
      </c>
      <c r="BA476" s="120">
        <v>91380</v>
      </c>
      <c r="BB476" s="120">
        <v>96320</v>
      </c>
      <c r="BC476" s="120">
        <v>101260</v>
      </c>
      <c r="BD476" s="120">
        <v>106200</v>
      </c>
      <c r="BE476" s="120">
        <v>111140</v>
      </c>
      <c r="BF476" s="121">
        <v>116080</v>
      </c>
      <c r="BH476" s="119">
        <v>38750</v>
      </c>
      <c r="BI476" s="120">
        <v>51150</v>
      </c>
      <c r="BJ476" s="120">
        <v>54250</v>
      </c>
      <c r="BK476" s="120">
        <v>57350</v>
      </c>
      <c r="BL476" s="120">
        <v>60450</v>
      </c>
      <c r="BM476" s="120">
        <v>63550</v>
      </c>
      <c r="BN476" s="120">
        <v>66650</v>
      </c>
      <c r="BO476" s="120">
        <v>69750</v>
      </c>
      <c r="BP476" s="121">
        <v>72850</v>
      </c>
      <c r="BQ476" s="119">
        <v>62000</v>
      </c>
      <c r="BR476" s="120">
        <v>81850</v>
      </c>
      <c r="BS476" s="120">
        <v>86810</v>
      </c>
      <c r="BT476" s="120">
        <v>91770</v>
      </c>
      <c r="BU476" s="120">
        <v>96730</v>
      </c>
      <c r="BV476" s="120">
        <v>101690</v>
      </c>
      <c r="BW476" s="120">
        <v>106650</v>
      </c>
      <c r="BX476" s="120">
        <v>111610</v>
      </c>
      <c r="BY476" s="121">
        <v>116570</v>
      </c>
    </row>
    <row r="477" spans="1:77" x14ac:dyDescent="0.25">
      <c r="A477" s="85" t="s">
        <v>651</v>
      </c>
      <c r="C477">
        <v>50250</v>
      </c>
      <c r="D477">
        <v>66350</v>
      </c>
      <c r="E477">
        <v>70370</v>
      </c>
      <c r="F477">
        <v>74390</v>
      </c>
      <c r="G477">
        <v>78410</v>
      </c>
      <c r="H477">
        <v>82430</v>
      </c>
      <c r="I477">
        <v>86450</v>
      </c>
      <c r="J477">
        <v>90470</v>
      </c>
      <c r="K477">
        <v>94490</v>
      </c>
      <c r="L477">
        <v>80400</v>
      </c>
      <c r="M477">
        <v>106150</v>
      </c>
      <c r="N477">
        <v>112582</v>
      </c>
      <c r="O477">
        <v>119014</v>
      </c>
      <c r="P477">
        <v>125446</v>
      </c>
      <c r="Q477">
        <v>131878</v>
      </c>
      <c r="R477">
        <v>138310</v>
      </c>
      <c r="S477">
        <v>144742</v>
      </c>
      <c r="T477">
        <v>151174</v>
      </c>
      <c r="V477" s="119">
        <v>51600</v>
      </c>
      <c r="W477" s="120">
        <v>68150</v>
      </c>
      <c r="X477" s="120">
        <v>72278</v>
      </c>
      <c r="Y477" s="120">
        <v>76406</v>
      </c>
      <c r="Z477" s="120">
        <v>80534</v>
      </c>
      <c r="AA477" s="120">
        <v>84662</v>
      </c>
      <c r="AB477" s="120">
        <v>88790</v>
      </c>
      <c r="AC477" s="120">
        <v>92918</v>
      </c>
      <c r="AD477" s="121">
        <v>97046</v>
      </c>
      <c r="AE477" s="119">
        <v>82550</v>
      </c>
      <c r="AF477" s="120">
        <v>109000</v>
      </c>
      <c r="AG477" s="120">
        <v>115604</v>
      </c>
      <c r="AH477" s="120">
        <v>122208</v>
      </c>
      <c r="AI477" s="120">
        <v>128812</v>
      </c>
      <c r="AJ477" s="120">
        <v>135416</v>
      </c>
      <c r="AK477" s="120">
        <v>142020</v>
      </c>
      <c r="AL477" s="120">
        <v>148624</v>
      </c>
      <c r="AM477" s="121">
        <v>155228</v>
      </c>
      <c r="AO477" s="119">
        <v>55700</v>
      </c>
      <c r="AP477" s="120">
        <v>73550</v>
      </c>
      <c r="AQ477" s="120">
        <v>78006</v>
      </c>
      <c r="AR477" s="120">
        <v>82462</v>
      </c>
      <c r="AS477" s="120">
        <v>86918</v>
      </c>
      <c r="AT477" s="120">
        <v>91374</v>
      </c>
      <c r="AU477" s="120">
        <v>95830</v>
      </c>
      <c r="AV477" s="120">
        <v>100286</v>
      </c>
      <c r="AW477" s="121">
        <v>104742</v>
      </c>
      <c r="AX477" s="119">
        <v>89100</v>
      </c>
      <c r="AY477" s="120">
        <v>117650</v>
      </c>
      <c r="AZ477" s="120">
        <v>124778</v>
      </c>
      <c r="BA477" s="120">
        <v>131906</v>
      </c>
      <c r="BB477" s="120">
        <v>139034</v>
      </c>
      <c r="BC477" s="120">
        <v>146162</v>
      </c>
      <c r="BD477" s="120">
        <v>153290</v>
      </c>
      <c r="BE477" s="120">
        <v>160418</v>
      </c>
      <c r="BF477" s="121">
        <v>167546</v>
      </c>
      <c r="BH477" s="119">
        <v>56750</v>
      </c>
      <c r="BI477" s="120">
        <v>74950</v>
      </c>
      <c r="BJ477" s="120">
        <v>79490</v>
      </c>
      <c r="BK477" s="120">
        <v>84030</v>
      </c>
      <c r="BL477" s="120">
        <v>88570</v>
      </c>
      <c r="BM477" s="120">
        <v>93110</v>
      </c>
      <c r="BN477" s="120">
        <v>97650</v>
      </c>
      <c r="BO477" s="120">
        <v>102190</v>
      </c>
      <c r="BP477" s="121">
        <v>106730</v>
      </c>
      <c r="BQ477" s="119">
        <v>90800</v>
      </c>
      <c r="BR477" s="120">
        <v>119900</v>
      </c>
      <c r="BS477" s="120">
        <v>127164</v>
      </c>
      <c r="BT477" s="120">
        <v>134428</v>
      </c>
      <c r="BU477" s="120">
        <v>141692</v>
      </c>
      <c r="BV477" s="120">
        <v>148956</v>
      </c>
      <c r="BW477" s="120">
        <v>156220</v>
      </c>
      <c r="BX477" s="120">
        <v>163484</v>
      </c>
      <c r="BY477" s="121">
        <v>170748</v>
      </c>
    </row>
    <row r="478" spans="1:77" x14ac:dyDescent="0.25">
      <c r="A478" s="85" t="s">
        <v>652</v>
      </c>
      <c r="C478">
        <v>33300</v>
      </c>
      <c r="D478">
        <v>44000</v>
      </c>
      <c r="E478">
        <v>46664</v>
      </c>
      <c r="F478">
        <v>49328</v>
      </c>
      <c r="G478">
        <v>51992</v>
      </c>
      <c r="H478">
        <v>54656</v>
      </c>
      <c r="I478">
        <v>57320</v>
      </c>
      <c r="J478">
        <v>59984</v>
      </c>
      <c r="K478">
        <v>62648</v>
      </c>
      <c r="L478">
        <v>53300</v>
      </c>
      <c r="M478">
        <v>70350</v>
      </c>
      <c r="N478">
        <v>74614</v>
      </c>
      <c r="O478">
        <v>78878</v>
      </c>
      <c r="P478">
        <v>83142</v>
      </c>
      <c r="Q478">
        <v>87406</v>
      </c>
      <c r="R478">
        <v>91670</v>
      </c>
      <c r="S478">
        <v>95934</v>
      </c>
      <c r="T478">
        <v>100198</v>
      </c>
      <c r="V478" s="119">
        <v>35300</v>
      </c>
      <c r="W478" s="120">
        <v>46600</v>
      </c>
      <c r="X478" s="120">
        <v>49424</v>
      </c>
      <c r="Y478" s="120">
        <v>52248</v>
      </c>
      <c r="Z478" s="120">
        <v>55072</v>
      </c>
      <c r="AA478" s="120">
        <v>57896</v>
      </c>
      <c r="AB478" s="120">
        <v>60720</v>
      </c>
      <c r="AC478" s="120">
        <v>63544</v>
      </c>
      <c r="AD478" s="121">
        <v>66368</v>
      </c>
      <c r="AE478" s="119">
        <v>56500</v>
      </c>
      <c r="AF478" s="120">
        <v>74600</v>
      </c>
      <c r="AG478" s="120">
        <v>79120</v>
      </c>
      <c r="AH478" s="120">
        <v>83640</v>
      </c>
      <c r="AI478" s="120">
        <v>88160</v>
      </c>
      <c r="AJ478" s="120">
        <v>92680</v>
      </c>
      <c r="AK478" s="120">
        <v>97200</v>
      </c>
      <c r="AL478" s="120">
        <v>101720</v>
      </c>
      <c r="AM478" s="121">
        <v>106240</v>
      </c>
      <c r="AO478" s="119">
        <v>38550</v>
      </c>
      <c r="AP478" s="120">
        <v>50900</v>
      </c>
      <c r="AQ478" s="120">
        <v>53984</v>
      </c>
      <c r="AR478" s="120">
        <v>57068</v>
      </c>
      <c r="AS478" s="120">
        <v>60152</v>
      </c>
      <c r="AT478" s="120">
        <v>63236</v>
      </c>
      <c r="AU478" s="120">
        <v>66320</v>
      </c>
      <c r="AV478" s="120">
        <v>69404</v>
      </c>
      <c r="AW478" s="121">
        <v>72488</v>
      </c>
      <c r="AX478" s="119">
        <v>61700</v>
      </c>
      <c r="AY478" s="120">
        <v>81450</v>
      </c>
      <c r="AZ478" s="120">
        <v>86386</v>
      </c>
      <c r="BA478" s="120">
        <v>91322</v>
      </c>
      <c r="BB478" s="120">
        <v>96258</v>
      </c>
      <c r="BC478" s="120">
        <v>101194</v>
      </c>
      <c r="BD478" s="120">
        <v>106130</v>
      </c>
      <c r="BE478" s="120">
        <v>111066</v>
      </c>
      <c r="BF478" s="121">
        <v>116002</v>
      </c>
      <c r="BH478" s="119">
        <v>38750</v>
      </c>
      <c r="BI478" s="120">
        <v>51150</v>
      </c>
      <c r="BJ478" s="120">
        <v>54250</v>
      </c>
      <c r="BK478" s="120">
        <v>57350</v>
      </c>
      <c r="BL478" s="120">
        <v>60450</v>
      </c>
      <c r="BM478" s="120">
        <v>63550</v>
      </c>
      <c r="BN478" s="120">
        <v>66650</v>
      </c>
      <c r="BO478" s="120">
        <v>69750</v>
      </c>
      <c r="BP478" s="121">
        <v>72850</v>
      </c>
      <c r="BQ478" s="119">
        <v>62000</v>
      </c>
      <c r="BR478" s="120">
        <v>81850</v>
      </c>
      <c r="BS478" s="120">
        <v>86810</v>
      </c>
      <c r="BT478" s="120">
        <v>91770</v>
      </c>
      <c r="BU478" s="120">
        <v>96730</v>
      </c>
      <c r="BV478" s="120">
        <v>101690</v>
      </c>
      <c r="BW478" s="120">
        <v>106650</v>
      </c>
      <c r="BX478" s="120">
        <v>111610</v>
      </c>
      <c r="BY478" s="121">
        <v>116570</v>
      </c>
    </row>
    <row r="479" spans="1:77" x14ac:dyDescent="0.25">
      <c r="A479" s="85" t="s">
        <v>653</v>
      </c>
      <c r="C479">
        <v>33300</v>
      </c>
      <c r="D479">
        <v>44000</v>
      </c>
      <c r="E479">
        <v>46664</v>
      </c>
      <c r="F479">
        <v>49328</v>
      </c>
      <c r="G479">
        <v>51992</v>
      </c>
      <c r="H479">
        <v>54656</v>
      </c>
      <c r="I479">
        <v>57320</v>
      </c>
      <c r="J479">
        <v>59984</v>
      </c>
      <c r="K479">
        <v>62648</v>
      </c>
      <c r="L479">
        <v>53300</v>
      </c>
      <c r="M479">
        <v>70350</v>
      </c>
      <c r="N479">
        <v>74614</v>
      </c>
      <c r="O479">
        <v>78878</v>
      </c>
      <c r="P479">
        <v>83142</v>
      </c>
      <c r="Q479">
        <v>87406</v>
      </c>
      <c r="R479">
        <v>91670</v>
      </c>
      <c r="S479">
        <v>95934</v>
      </c>
      <c r="T479">
        <v>100198</v>
      </c>
      <c r="V479" s="119">
        <v>35300</v>
      </c>
      <c r="W479" s="120">
        <v>46600</v>
      </c>
      <c r="X479" s="120">
        <v>49424</v>
      </c>
      <c r="Y479" s="120">
        <v>52248</v>
      </c>
      <c r="Z479" s="120">
        <v>55072</v>
      </c>
      <c r="AA479" s="120">
        <v>57896</v>
      </c>
      <c r="AB479" s="120">
        <v>60720</v>
      </c>
      <c r="AC479" s="120">
        <v>63544</v>
      </c>
      <c r="AD479" s="121">
        <v>66368</v>
      </c>
      <c r="AE479" s="119">
        <v>56500</v>
      </c>
      <c r="AF479" s="120">
        <v>74600</v>
      </c>
      <c r="AG479" s="120">
        <v>79120</v>
      </c>
      <c r="AH479" s="120">
        <v>83640</v>
      </c>
      <c r="AI479" s="120">
        <v>88160</v>
      </c>
      <c r="AJ479" s="120">
        <v>92680</v>
      </c>
      <c r="AK479" s="120">
        <v>97200</v>
      </c>
      <c r="AL479" s="120">
        <v>101720</v>
      </c>
      <c r="AM479" s="121">
        <v>106240</v>
      </c>
      <c r="AO479" s="119">
        <v>38550</v>
      </c>
      <c r="AP479" s="120">
        <v>50900</v>
      </c>
      <c r="AQ479" s="120">
        <v>53984</v>
      </c>
      <c r="AR479" s="120">
        <v>57068</v>
      </c>
      <c r="AS479" s="120">
        <v>60152</v>
      </c>
      <c r="AT479" s="120">
        <v>63236</v>
      </c>
      <c r="AU479" s="120">
        <v>66320</v>
      </c>
      <c r="AV479" s="120">
        <v>69404</v>
      </c>
      <c r="AW479" s="121">
        <v>72488</v>
      </c>
      <c r="AX479" s="119">
        <v>61700</v>
      </c>
      <c r="AY479" s="120">
        <v>81450</v>
      </c>
      <c r="AZ479" s="120">
        <v>86386</v>
      </c>
      <c r="BA479" s="120">
        <v>91322</v>
      </c>
      <c r="BB479" s="120">
        <v>96258</v>
      </c>
      <c r="BC479" s="120">
        <v>101194</v>
      </c>
      <c r="BD479" s="120">
        <v>106130</v>
      </c>
      <c r="BE479" s="120">
        <v>111066</v>
      </c>
      <c r="BF479" s="121">
        <v>116002</v>
      </c>
      <c r="BH479" s="119">
        <v>38750</v>
      </c>
      <c r="BI479" s="120">
        <v>51150</v>
      </c>
      <c r="BJ479" s="120">
        <v>54250</v>
      </c>
      <c r="BK479" s="120">
        <v>57350</v>
      </c>
      <c r="BL479" s="120">
        <v>60450</v>
      </c>
      <c r="BM479" s="120">
        <v>63550</v>
      </c>
      <c r="BN479" s="120">
        <v>66650</v>
      </c>
      <c r="BO479" s="120">
        <v>69750</v>
      </c>
      <c r="BP479" s="121">
        <v>72850</v>
      </c>
      <c r="BQ479" s="119">
        <v>62000</v>
      </c>
      <c r="BR479" s="120">
        <v>81850</v>
      </c>
      <c r="BS479" s="120">
        <v>86810</v>
      </c>
      <c r="BT479" s="120">
        <v>91770</v>
      </c>
      <c r="BU479" s="120">
        <v>96730</v>
      </c>
      <c r="BV479" s="120">
        <v>101690</v>
      </c>
      <c r="BW479" s="120">
        <v>106650</v>
      </c>
      <c r="BX479" s="120">
        <v>111610</v>
      </c>
      <c r="BY479" s="121">
        <v>116570</v>
      </c>
    </row>
    <row r="480" spans="1:77" x14ac:dyDescent="0.25">
      <c r="A480" s="85" t="s">
        <v>654</v>
      </c>
      <c r="C480">
        <v>35700</v>
      </c>
      <c r="D480">
        <v>47150</v>
      </c>
      <c r="E480">
        <v>50006</v>
      </c>
      <c r="F480">
        <v>52862</v>
      </c>
      <c r="G480">
        <v>55718</v>
      </c>
      <c r="H480">
        <v>58574</v>
      </c>
      <c r="I480">
        <v>61430</v>
      </c>
      <c r="J480">
        <v>64286</v>
      </c>
      <c r="K480">
        <v>67142</v>
      </c>
      <c r="L480">
        <v>57100</v>
      </c>
      <c r="M480">
        <v>75350</v>
      </c>
      <c r="N480">
        <v>79918</v>
      </c>
      <c r="O480">
        <v>84486</v>
      </c>
      <c r="P480">
        <v>89054</v>
      </c>
      <c r="Q480">
        <v>93622</v>
      </c>
      <c r="R480">
        <v>98190</v>
      </c>
      <c r="S480">
        <v>102758</v>
      </c>
      <c r="T480">
        <v>107326</v>
      </c>
      <c r="V480" s="119">
        <v>37050</v>
      </c>
      <c r="W480" s="120">
        <v>48950</v>
      </c>
      <c r="X480" s="120">
        <v>51914</v>
      </c>
      <c r="Y480" s="120">
        <v>54878</v>
      </c>
      <c r="Z480" s="120">
        <v>57842</v>
      </c>
      <c r="AA480" s="120">
        <v>60806</v>
      </c>
      <c r="AB480" s="120">
        <v>63770</v>
      </c>
      <c r="AC480" s="120">
        <v>66734</v>
      </c>
      <c r="AD480" s="121">
        <v>69698</v>
      </c>
      <c r="AE480" s="119">
        <v>59300</v>
      </c>
      <c r="AF480" s="120">
        <v>78300</v>
      </c>
      <c r="AG480" s="120">
        <v>83044</v>
      </c>
      <c r="AH480" s="120">
        <v>87788</v>
      </c>
      <c r="AI480" s="120">
        <v>92532</v>
      </c>
      <c r="AJ480" s="120">
        <v>97276</v>
      </c>
      <c r="AK480" s="120">
        <v>102020</v>
      </c>
      <c r="AL480" s="120">
        <v>106764</v>
      </c>
      <c r="AM480" s="121">
        <v>111508</v>
      </c>
      <c r="AO480" s="119">
        <v>39150</v>
      </c>
      <c r="AP480" s="120">
        <v>51700</v>
      </c>
      <c r="AQ480" s="120">
        <v>54832</v>
      </c>
      <c r="AR480" s="120">
        <v>57964</v>
      </c>
      <c r="AS480" s="120">
        <v>61096</v>
      </c>
      <c r="AT480" s="120">
        <v>64228</v>
      </c>
      <c r="AU480" s="120">
        <v>67360</v>
      </c>
      <c r="AV480" s="120">
        <v>70492</v>
      </c>
      <c r="AW480" s="121">
        <v>73624</v>
      </c>
      <c r="AX480" s="119">
        <v>62650</v>
      </c>
      <c r="AY480" s="120">
        <v>82700</v>
      </c>
      <c r="AZ480" s="120">
        <v>87712</v>
      </c>
      <c r="BA480" s="120">
        <v>92724</v>
      </c>
      <c r="BB480" s="120">
        <v>97736</v>
      </c>
      <c r="BC480" s="120">
        <v>102748</v>
      </c>
      <c r="BD480" s="120">
        <v>107760</v>
      </c>
      <c r="BE480" s="120">
        <v>112772</v>
      </c>
      <c r="BF480" s="121">
        <v>117784</v>
      </c>
      <c r="BH480" s="119">
        <v>40600</v>
      </c>
      <c r="BI480" s="120">
        <v>53600</v>
      </c>
      <c r="BJ480" s="120">
        <v>56848</v>
      </c>
      <c r="BK480" s="120">
        <v>60096</v>
      </c>
      <c r="BL480" s="120">
        <v>63344</v>
      </c>
      <c r="BM480" s="120">
        <v>66592</v>
      </c>
      <c r="BN480" s="120">
        <v>69840</v>
      </c>
      <c r="BO480" s="120">
        <v>73088</v>
      </c>
      <c r="BP480" s="121">
        <v>76336</v>
      </c>
      <c r="BQ480" s="119">
        <v>64950</v>
      </c>
      <c r="BR480" s="120">
        <v>85750</v>
      </c>
      <c r="BS480" s="120">
        <v>90946</v>
      </c>
      <c r="BT480" s="120">
        <v>96142</v>
      </c>
      <c r="BU480" s="120">
        <v>101338</v>
      </c>
      <c r="BV480" s="120">
        <v>106534</v>
      </c>
      <c r="BW480" s="120">
        <v>111730</v>
      </c>
      <c r="BX480" s="120">
        <v>116926</v>
      </c>
      <c r="BY480" s="121">
        <v>122122</v>
      </c>
    </row>
    <row r="481" spans="1:77" x14ac:dyDescent="0.25">
      <c r="A481" s="85" t="s">
        <v>655</v>
      </c>
      <c r="C481">
        <v>38650</v>
      </c>
      <c r="D481">
        <v>51050</v>
      </c>
      <c r="E481">
        <v>54142</v>
      </c>
      <c r="F481">
        <v>57234</v>
      </c>
      <c r="G481">
        <v>60326</v>
      </c>
      <c r="H481">
        <v>63418</v>
      </c>
      <c r="I481">
        <v>66510</v>
      </c>
      <c r="J481">
        <v>69602</v>
      </c>
      <c r="K481">
        <v>72694</v>
      </c>
      <c r="L481">
        <v>61850</v>
      </c>
      <c r="M481">
        <v>81650</v>
      </c>
      <c r="N481">
        <v>86598</v>
      </c>
      <c r="O481">
        <v>91546</v>
      </c>
      <c r="P481">
        <v>96494</v>
      </c>
      <c r="Q481">
        <v>101442</v>
      </c>
      <c r="R481">
        <v>106390</v>
      </c>
      <c r="S481">
        <v>111338</v>
      </c>
      <c r="T481">
        <v>116286</v>
      </c>
      <c r="V481" s="119">
        <v>40750</v>
      </c>
      <c r="W481" s="120">
        <v>53800</v>
      </c>
      <c r="X481" s="120">
        <v>57060</v>
      </c>
      <c r="Y481" s="120">
        <v>60320</v>
      </c>
      <c r="Z481" s="120">
        <v>63580</v>
      </c>
      <c r="AA481" s="120">
        <v>66840</v>
      </c>
      <c r="AB481" s="120">
        <v>70100</v>
      </c>
      <c r="AC481" s="120">
        <v>73360</v>
      </c>
      <c r="AD481" s="121">
        <v>76620</v>
      </c>
      <c r="AE481" s="119">
        <v>65200</v>
      </c>
      <c r="AF481" s="120">
        <v>86100</v>
      </c>
      <c r="AG481" s="120">
        <v>91316</v>
      </c>
      <c r="AH481" s="120">
        <v>96532</v>
      </c>
      <c r="AI481" s="120">
        <v>101748</v>
      </c>
      <c r="AJ481" s="120">
        <v>106964</v>
      </c>
      <c r="AK481" s="120">
        <v>112180</v>
      </c>
      <c r="AL481" s="120">
        <v>117396</v>
      </c>
      <c r="AM481" s="121">
        <v>122612</v>
      </c>
      <c r="AO481" s="119">
        <v>41700</v>
      </c>
      <c r="AP481" s="120">
        <v>55050</v>
      </c>
      <c r="AQ481" s="120">
        <v>58386</v>
      </c>
      <c r="AR481" s="120">
        <v>61722</v>
      </c>
      <c r="AS481" s="120">
        <v>65058</v>
      </c>
      <c r="AT481" s="120">
        <v>68394</v>
      </c>
      <c r="AU481" s="120">
        <v>71730</v>
      </c>
      <c r="AV481" s="120">
        <v>75066</v>
      </c>
      <c r="AW481" s="121">
        <v>78402</v>
      </c>
      <c r="AX481" s="119">
        <v>66700</v>
      </c>
      <c r="AY481" s="120">
        <v>88050</v>
      </c>
      <c r="AZ481" s="120">
        <v>93386</v>
      </c>
      <c r="BA481" s="120">
        <v>98722</v>
      </c>
      <c r="BB481" s="120">
        <v>104058</v>
      </c>
      <c r="BC481" s="120">
        <v>109394</v>
      </c>
      <c r="BD481" s="120">
        <v>114730</v>
      </c>
      <c r="BE481" s="120">
        <v>120066</v>
      </c>
      <c r="BF481" s="121">
        <v>125402</v>
      </c>
      <c r="BH481" s="119">
        <v>45850</v>
      </c>
      <c r="BI481" s="120">
        <v>60550</v>
      </c>
      <c r="BJ481" s="120">
        <v>64218</v>
      </c>
      <c r="BK481" s="120">
        <v>67886</v>
      </c>
      <c r="BL481" s="120">
        <v>71554</v>
      </c>
      <c r="BM481" s="120">
        <v>75222</v>
      </c>
      <c r="BN481" s="120">
        <v>78890</v>
      </c>
      <c r="BO481" s="120">
        <v>82558</v>
      </c>
      <c r="BP481" s="121">
        <v>86226</v>
      </c>
      <c r="BQ481" s="119">
        <v>73350</v>
      </c>
      <c r="BR481" s="120">
        <v>96850</v>
      </c>
      <c r="BS481" s="120">
        <v>102718</v>
      </c>
      <c r="BT481" s="120">
        <v>108586</v>
      </c>
      <c r="BU481" s="120">
        <v>114454</v>
      </c>
      <c r="BV481" s="120">
        <v>120322</v>
      </c>
      <c r="BW481" s="120">
        <v>126190</v>
      </c>
      <c r="BX481" s="120">
        <v>132058</v>
      </c>
      <c r="BY481" s="121">
        <v>137926</v>
      </c>
    </row>
    <row r="482" spans="1:77" x14ac:dyDescent="0.25">
      <c r="A482" s="85" t="s">
        <v>656</v>
      </c>
      <c r="C482">
        <v>33300</v>
      </c>
      <c r="D482">
        <v>44000</v>
      </c>
      <c r="E482">
        <v>46664</v>
      </c>
      <c r="F482">
        <v>49328</v>
      </c>
      <c r="G482">
        <v>51992</v>
      </c>
      <c r="H482">
        <v>54656</v>
      </c>
      <c r="I482">
        <v>57320</v>
      </c>
      <c r="J482">
        <v>59984</v>
      </c>
      <c r="K482">
        <v>62648</v>
      </c>
      <c r="L482">
        <v>53300</v>
      </c>
      <c r="M482">
        <v>70350</v>
      </c>
      <c r="N482">
        <v>74614</v>
      </c>
      <c r="O482">
        <v>78878</v>
      </c>
      <c r="P482">
        <v>83142</v>
      </c>
      <c r="Q482">
        <v>87406</v>
      </c>
      <c r="R482">
        <v>91670</v>
      </c>
      <c r="S482">
        <v>95934</v>
      </c>
      <c r="T482">
        <v>100198</v>
      </c>
      <c r="V482" s="119">
        <v>35300</v>
      </c>
      <c r="W482" s="120">
        <v>46600</v>
      </c>
      <c r="X482" s="120">
        <v>49424</v>
      </c>
      <c r="Y482" s="120">
        <v>52248</v>
      </c>
      <c r="Z482" s="120">
        <v>55072</v>
      </c>
      <c r="AA482" s="120">
        <v>57896</v>
      </c>
      <c r="AB482" s="120">
        <v>60720</v>
      </c>
      <c r="AC482" s="120">
        <v>63544</v>
      </c>
      <c r="AD482" s="121">
        <v>66368</v>
      </c>
      <c r="AE482" s="119">
        <v>56500</v>
      </c>
      <c r="AF482" s="120">
        <v>74600</v>
      </c>
      <c r="AG482" s="120">
        <v>79120</v>
      </c>
      <c r="AH482" s="120">
        <v>83640</v>
      </c>
      <c r="AI482" s="120">
        <v>88160</v>
      </c>
      <c r="AJ482" s="120">
        <v>92680</v>
      </c>
      <c r="AK482" s="120">
        <v>97200</v>
      </c>
      <c r="AL482" s="120">
        <v>101720</v>
      </c>
      <c r="AM482" s="121">
        <v>106240</v>
      </c>
      <c r="AO482" s="119">
        <v>38550</v>
      </c>
      <c r="AP482" s="120">
        <v>50900</v>
      </c>
      <c r="AQ482" s="120">
        <v>53984</v>
      </c>
      <c r="AR482" s="120">
        <v>57068</v>
      </c>
      <c r="AS482" s="120">
        <v>60152</v>
      </c>
      <c r="AT482" s="120">
        <v>63236</v>
      </c>
      <c r="AU482" s="120">
        <v>66320</v>
      </c>
      <c r="AV482" s="120">
        <v>69404</v>
      </c>
      <c r="AW482" s="121">
        <v>72488</v>
      </c>
      <c r="AX482" s="119">
        <v>61700</v>
      </c>
      <c r="AY482" s="120">
        <v>81450</v>
      </c>
      <c r="AZ482" s="120">
        <v>86386</v>
      </c>
      <c r="BA482" s="120">
        <v>91322</v>
      </c>
      <c r="BB482" s="120">
        <v>96258</v>
      </c>
      <c r="BC482" s="120">
        <v>101194</v>
      </c>
      <c r="BD482" s="120">
        <v>106130</v>
      </c>
      <c r="BE482" s="120">
        <v>111066</v>
      </c>
      <c r="BF482" s="121">
        <v>116002</v>
      </c>
      <c r="BH482" s="119">
        <v>38750</v>
      </c>
      <c r="BI482" s="120">
        <v>51150</v>
      </c>
      <c r="BJ482" s="120">
        <v>54250</v>
      </c>
      <c r="BK482" s="120">
        <v>57350</v>
      </c>
      <c r="BL482" s="120">
        <v>60450</v>
      </c>
      <c r="BM482" s="120">
        <v>63550</v>
      </c>
      <c r="BN482" s="120">
        <v>66650</v>
      </c>
      <c r="BO482" s="120">
        <v>69750</v>
      </c>
      <c r="BP482" s="121">
        <v>72850</v>
      </c>
      <c r="BQ482" s="119">
        <v>62000</v>
      </c>
      <c r="BR482" s="120">
        <v>81850</v>
      </c>
      <c r="BS482" s="120">
        <v>86810</v>
      </c>
      <c r="BT482" s="120">
        <v>91770</v>
      </c>
      <c r="BU482" s="120">
        <v>96730</v>
      </c>
      <c r="BV482" s="120">
        <v>101690</v>
      </c>
      <c r="BW482" s="120">
        <v>106650</v>
      </c>
      <c r="BX482" s="120">
        <v>111610</v>
      </c>
      <c r="BY482" s="121">
        <v>116570</v>
      </c>
    </row>
    <row r="483" spans="1:77" x14ac:dyDescent="0.25">
      <c r="A483" s="85" t="s">
        <v>657</v>
      </c>
      <c r="C483">
        <v>33300</v>
      </c>
      <c r="D483">
        <v>44000</v>
      </c>
      <c r="E483">
        <v>46664</v>
      </c>
      <c r="F483">
        <v>49328</v>
      </c>
      <c r="G483">
        <v>51992</v>
      </c>
      <c r="H483">
        <v>54656</v>
      </c>
      <c r="I483">
        <v>57320</v>
      </c>
      <c r="J483">
        <v>59984</v>
      </c>
      <c r="K483">
        <v>62648</v>
      </c>
      <c r="L483">
        <v>53300</v>
      </c>
      <c r="M483">
        <v>70350</v>
      </c>
      <c r="N483">
        <v>74614</v>
      </c>
      <c r="O483">
        <v>78878</v>
      </c>
      <c r="P483">
        <v>83142</v>
      </c>
      <c r="Q483">
        <v>87406</v>
      </c>
      <c r="R483">
        <v>91670</v>
      </c>
      <c r="S483">
        <v>95934</v>
      </c>
      <c r="T483">
        <v>100198</v>
      </c>
      <c r="V483" s="119">
        <v>35300</v>
      </c>
      <c r="W483" s="120">
        <v>46600</v>
      </c>
      <c r="X483" s="120">
        <v>49424</v>
      </c>
      <c r="Y483" s="120">
        <v>52248</v>
      </c>
      <c r="Z483" s="120">
        <v>55072</v>
      </c>
      <c r="AA483" s="120">
        <v>57896</v>
      </c>
      <c r="AB483" s="120">
        <v>60720</v>
      </c>
      <c r="AC483" s="120">
        <v>63544</v>
      </c>
      <c r="AD483" s="121">
        <v>66368</v>
      </c>
      <c r="AE483" s="119">
        <v>56500</v>
      </c>
      <c r="AF483" s="120">
        <v>74600</v>
      </c>
      <c r="AG483" s="120">
        <v>79120</v>
      </c>
      <c r="AH483" s="120">
        <v>83640</v>
      </c>
      <c r="AI483" s="120">
        <v>88160</v>
      </c>
      <c r="AJ483" s="120">
        <v>92680</v>
      </c>
      <c r="AK483" s="120">
        <v>97200</v>
      </c>
      <c r="AL483" s="120">
        <v>101720</v>
      </c>
      <c r="AM483" s="121">
        <v>106240</v>
      </c>
      <c r="AO483" s="119">
        <v>38550</v>
      </c>
      <c r="AP483" s="120">
        <v>50900</v>
      </c>
      <c r="AQ483" s="120">
        <v>53984</v>
      </c>
      <c r="AR483" s="120">
        <v>57068</v>
      </c>
      <c r="AS483" s="120">
        <v>60152</v>
      </c>
      <c r="AT483" s="120">
        <v>63236</v>
      </c>
      <c r="AU483" s="120">
        <v>66320</v>
      </c>
      <c r="AV483" s="120">
        <v>69404</v>
      </c>
      <c r="AW483" s="121">
        <v>72488</v>
      </c>
      <c r="AX483" s="119">
        <v>61700</v>
      </c>
      <c r="AY483" s="120">
        <v>81450</v>
      </c>
      <c r="AZ483" s="120">
        <v>86386</v>
      </c>
      <c r="BA483" s="120">
        <v>91322</v>
      </c>
      <c r="BB483" s="120">
        <v>96258</v>
      </c>
      <c r="BC483" s="120">
        <v>101194</v>
      </c>
      <c r="BD483" s="120">
        <v>106130</v>
      </c>
      <c r="BE483" s="120">
        <v>111066</v>
      </c>
      <c r="BF483" s="121">
        <v>116002</v>
      </c>
      <c r="BH483" s="119">
        <v>38750</v>
      </c>
      <c r="BI483" s="120">
        <v>51150</v>
      </c>
      <c r="BJ483" s="120">
        <v>54250</v>
      </c>
      <c r="BK483" s="120">
        <v>57350</v>
      </c>
      <c r="BL483" s="120">
        <v>60450</v>
      </c>
      <c r="BM483" s="120">
        <v>63550</v>
      </c>
      <c r="BN483" s="120">
        <v>66650</v>
      </c>
      <c r="BO483" s="120">
        <v>69750</v>
      </c>
      <c r="BP483" s="121">
        <v>72850</v>
      </c>
      <c r="BQ483" s="119">
        <v>62000</v>
      </c>
      <c r="BR483" s="120">
        <v>81850</v>
      </c>
      <c r="BS483" s="120">
        <v>86810</v>
      </c>
      <c r="BT483" s="120">
        <v>91770</v>
      </c>
      <c r="BU483" s="120">
        <v>96730</v>
      </c>
      <c r="BV483" s="120">
        <v>101690</v>
      </c>
      <c r="BW483" s="120">
        <v>106650</v>
      </c>
      <c r="BX483" s="120">
        <v>111610</v>
      </c>
      <c r="BY483" s="121">
        <v>116570</v>
      </c>
    </row>
    <row r="484" spans="1:77" x14ac:dyDescent="0.25">
      <c r="A484" s="85" t="s">
        <v>658</v>
      </c>
      <c r="C484">
        <v>33300</v>
      </c>
      <c r="D484">
        <v>44000</v>
      </c>
      <c r="E484">
        <v>46664</v>
      </c>
      <c r="F484">
        <v>49328</v>
      </c>
      <c r="G484">
        <v>51992</v>
      </c>
      <c r="H484">
        <v>54656</v>
      </c>
      <c r="I484">
        <v>57320</v>
      </c>
      <c r="J484">
        <v>59984</v>
      </c>
      <c r="K484">
        <v>62648</v>
      </c>
      <c r="L484">
        <v>53300</v>
      </c>
      <c r="M484">
        <v>70350</v>
      </c>
      <c r="N484">
        <v>74614</v>
      </c>
      <c r="O484">
        <v>78878</v>
      </c>
      <c r="P484">
        <v>83142</v>
      </c>
      <c r="Q484">
        <v>87406</v>
      </c>
      <c r="R484">
        <v>91670</v>
      </c>
      <c r="S484">
        <v>95934</v>
      </c>
      <c r="T484">
        <v>100198</v>
      </c>
      <c r="V484" s="119">
        <v>35300</v>
      </c>
      <c r="W484" s="120">
        <v>46600</v>
      </c>
      <c r="X484" s="120">
        <v>49424</v>
      </c>
      <c r="Y484" s="120">
        <v>52248</v>
      </c>
      <c r="Z484" s="120">
        <v>55072</v>
      </c>
      <c r="AA484" s="120">
        <v>57896</v>
      </c>
      <c r="AB484" s="120">
        <v>60720</v>
      </c>
      <c r="AC484" s="120">
        <v>63544</v>
      </c>
      <c r="AD484" s="121">
        <v>66368</v>
      </c>
      <c r="AE484" s="119">
        <v>56500</v>
      </c>
      <c r="AF484" s="120">
        <v>74600</v>
      </c>
      <c r="AG484" s="120">
        <v>79120</v>
      </c>
      <c r="AH484" s="120">
        <v>83640</v>
      </c>
      <c r="AI484" s="120">
        <v>88160</v>
      </c>
      <c r="AJ484" s="120">
        <v>92680</v>
      </c>
      <c r="AK484" s="120">
        <v>97200</v>
      </c>
      <c r="AL484" s="120">
        <v>101720</v>
      </c>
      <c r="AM484" s="121">
        <v>106240</v>
      </c>
      <c r="AO484" s="119">
        <v>38550</v>
      </c>
      <c r="AP484" s="120">
        <v>50900</v>
      </c>
      <c r="AQ484" s="120">
        <v>53984</v>
      </c>
      <c r="AR484" s="120">
        <v>57068</v>
      </c>
      <c r="AS484" s="120">
        <v>60152</v>
      </c>
      <c r="AT484" s="120">
        <v>63236</v>
      </c>
      <c r="AU484" s="120">
        <v>66320</v>
      </c>
      <c r="AV484" s="120">
        <v>69404</v>
      </c>
      <c r="AW484" s="121">
        <v>72488</v>
      </c>
      <c r="AX484" s="119">
        <v>61700</v>
      </c>
      <c r="AY484" s="120">
        <v>81450</v>
      </c>
      <c r="AZ484" s="120">
        <v>86386</v>
      </c>
      <c r="BA484" s="120">
        <v>91322</v>
      </c>
      <c r="BB484" s="120">
        <v>96258</v>
      </c>
      <c r="BC484" s="120">
        <v>101194</v>
      </c>
      <c r="BD484" s="120">
        <v>106130</v>
      </c>
      <c r="BE484" s="120">
        <v>111066</v>
      </c>
      <c r="BF484" s="121">
        <v>116002</v>
      </c>
      <c r="BH484" s="119">
        <v>38750</v>
      </c>
      <c r="BI484" s="120">
        <v>51150</v>
      </c>
      <c r="BJ484" s="120">
        <v>54250</v>
      </c>
      <c r="BK484" s="120">
        <v>57350</v>
      </c>
      <c r="BL484" s="120">
        <v>60450</v>
      </c>
      <c r="BM484" s="120">
        <v>63550</v>
      </c>
      <c r="BN484" s="120">
        <v>66650</v>
      </c>
      <c r="BO484" s="120">
        <v>69750</v>
      </c>
      <c r="BP484" s="121">
        <v>72850</v>
      </c>
      <c r="BQ484" s="119">
        <v>62000</v>
      </c>
      <c r="BR484" s="120">
        <v>81850</v>
      </c>
      <c r="BS484" s="120">
        <v>86810</v>
      </c>
      <c r="BT484" s="120">
        <v>91770</v>
      </c>
      <c r="BU484" s="120">
        <v>96730</v>
      </c>
      <c r="BV484" s="120">
        <v>101690</v>
      </c>
      <c r="BW484" s="120">
        <v>106650</v>
      </c>
      <c r="BX484" s="120">
        <v>111610</v>
      </c>
      <c r="BY484" s="121">
        <v>116570</v>
      </c>
    </row>
    <row r="485" spans="1:77" x14ac:dyDescent="0.25">
      <c r="A485" s="85" t="s">
        <v>659</v>
      </c>
      <c r="C485">
        <v>50250</v>
      </c>
      <c r="D485">
        <v>66350</v>
      </c>
      <c r="E485">
        <v>70370</v>
      </c>
      <c r="F485">
        <v>74390</v>
      </c>
      <c r="G485">
        <v>78410</v>
      </c>
      <c r="H485">
        <v>82430</v>
      </c>
      <c r="I485">
        <v>86450</v>
      </c>
      <c r="J485">
        <v>90470</v>
      </c>
      <c r="K485">
        <v>94490</v>
      </c>
      <c r="L485">
        <v>80400</v>
      </c>
      <c r="M485">
        <v>106150</v>
      </c>
      <c r="N485">
        <v>112582</v>
      </c>
      <c r="O485">
        <v>119014</v>
      </c>
      <c r="P485">
        <v>125446</v>
      </c>
      <c r="Q485">
        <v>131878</v>
      </c>
      <c r="R485">
        <v>138310</v>
      </c>
      <c r="S485">
        <v>144742</v>
      </c>
      <c r="T485">
        <v>151174</v>
      </c>
      <c r="V485" s="119">
        <v>51600</v>
      </c>
      <c r="W485" s="120">
        <v>68150</v>
      </c>
      <c r="X485" s="120">
        <v>72278</v>
      </c>
      <c r="Y485" s="120">
        <v>76406</v>
      </c>
      <c r="Z485" s="120">
        <v>80534</v>
      </c>
      <c r="AA485" s="120">
        <v>84662</v>
      </c>
      <c r="AB485" s="120">
        <v>88790</v>
      </c>
      <c r="AC485" s="120">
        <v>92918</v>
      </c>
      <c r="AD485" s="121">
        <v>97046</v>
      </c>
      <c r="AE485" s="119">
        <v>82550</v>
      </c>
      <c r="AF485" s="120">
        <v>109000</v>
      </c>
      <c r="AG485" s="120">
        <v>115604</v>
      </c>
      <c r="AH485" s="120">
        <v>122208</v>
      </c>
      <c r="AI485" s="120">
        <v>128812</v>
      </c>
      <c r="AJ485" s="120">
        <v>135416</v>
      </c>
      <c r="AK485" s="120">
        <v>142020</v>
      </c>
      <c r="AL485" s="120">
        <v>148624</v>
      </c>
      <c r="AM485" s="121">
        <v>155228</v>
      </c>
      <c r="AO485" s="119">
        <v>55700</v>
      </c>
      <c r="AP485" s="120">
        <v>73550</v>
      </c>
      <c r="AQ485" s="120">
        <v>78006</v>
      </c>
      <c r="AR485" s="120">
        <v>82462</v>
      </c>
      <c r="AS485" s="120">
        <v>86918</v>
      </c>
      <c r="AT485" s="120">
        <v>91374</v>
      </c>
      <c r="AU485" s="120">
        <v>95830</v>
      </c>
      <c r="AV485" s="120">
        <v>100286</v>
      </c>
      <c r="AW485" s="121">
        <v>104742</v>
      </c>
      <c r="AX485" s="119">
        <v>89100</v>
      </c>
      <c r="AY485" s="120">
        <v>117650</v>
      </c>
      <c r="AZ485" s="120">
        <v>124778</v>
      </c>
      <c r="BA485" s="120">
        <v>131906</v>
      </c>
      <c r="BB485" s="120">
        <v>139034</v>
      </c>
      <c r="BC485" s="120">
        <v>146162</v>
      </c>
      <c r="BD485" s="120">
        <v>153290</v>
      </c>
      <c r="BE485" s="120">
        <v>160418</v>
      </c>
      <c r="BF485" s="121">
        <v>167546</v>
      </c>
      <c r="BH485" s="119">
        <v>56750</v>
      </c>
      <c r="BI485" s="120">
        <v>74950</v>
      </c>
      <c r="BJ485" s="120">
        <v>79490</v>
      </c>
      <c r="BK485" s="120">
        <v>84030</v>
      </c>
      <c r="BL485" s="120">
        <v>88570</v>
      </c>
      <c r="BM485" s="120">
        <v>93110</v>
      </c>
      <c r="BN485" s="120">
        <v>97650</v>
      </c>
      <c r="BO485" s="120">
        <v>102190</v>
      </c>
      <c r="BP485" s="121">
        <v>106730</v>
      </c>
      <c r="BQ485" s="119">
        <v>90800</v>
      </c>
      <c r="BR485" s="120">
        <v>119900</v>
      </c>
      <c r="BS485" s="120">
        <v>127164</v>
      </c>
      <c r="BT485" s="120">
        <v>134428</v>
      </c>
      <c r="BU485" s="120">
        <v>141692</v>
      </c>
      <c r="BV485" s="120">
        <v>148956</v>
      </c>
      <c r="BW485" s="120">
        <v>156220</v>
      </c>
      <c r="BX485" s="120">
        <v>163484</v>
      </c>
      <c r="BY485" s="121">
        <v>170748</v>
      </c>
    </row>
    <row r="486" spans="1:77" x14ac:dyDescent="0.25">
      <c r="A486" s="85" t="s">
        <v>660</v>
      </c>
      <c r="C486">
        <v>39200</v>
      </c>
      <c r="D486">
        <v>51750</v>
      </c>
      <c r="E486">
        <v>54886</v>
      </c>
      <c r="F486">
        <v>58022</v>
      </c>
      <c r="G486">
        <v>61158</v>
      </c>
      <c r="H486">
        <v>64294</v>
      </c>
      <c r="I486">
        <v>67430</v>
      </c>
      <c r="J486">
        <v>70566</v>
      </c>
      <c r="K486">
        <v>73702</v>
      </c>
      <c r="L486">
        <v>62700</v>
      </c>
      <c r="M486">
        <v>82750</v>
      </c>
      <c r="N486">
        <v>87766</v>
      </c>
      <c r="O486">
        <v>92782</v>
      </c>
      <c r="P486">
        <v>97798</v>
      </c>
      <c r="Q486">
        <v>102814</v>
      </c>
      <c r="R486">
        <v>107830</v>
      </c>
      <c r="S486">
        <v>112846</v>
      </c>
      <c r="T486">
        <v>117862</v>
      </c>
      <c r="V486" s="119">
        <v>41200</v>
      </c>
      <c r="W486" s="120">
        <v>54400</v>
      </c>
      <c r="X486" s="120">
        <v>57696</v>
      </c>
      <c r="Y486" s="120">
        <v>60992</v>
      </c>
      <c r="Z486" s="120">
        <v>64288</v>
      </c>
      <c r="AA486" s="120">
        <v>67584</v>
      </c>
      <c r="AB486" s="120">
        <v>70880</v>
      </c>
      <c r="AC486" s="120">
        <v>74176</v>
      </c>
      <c r="AD486" s="121">
        <v>77472</v>
      </c>
      <c r="AE486" s="119">
        <v>65900</v>
      </c>
      <c r="AF486" s="120">
        <v>87000</v>
      </c>
      <c r="AG486" s="120">
        <v>92272</v>
      </c>
      <c r="AH486" s="120">
        <v>97544</v>
      </c>
      <c r="AI486" s="120">
        <v>102816</v>
      </c>
      <c r="AJ486" s="120">
        <v>108088</v>
      </c>
      <c r="AK486" s="120">
        <v>113360</v>
      </c>
      <c r="AL486" s="120">
        <v>118632</v>
      </c>
      <c r="AM486" s="121">
        <v>123904</v>
      </c>
      <c r="AO486" s="119">
        <v>41200</v>
      </c>
      <c r="AP486" s="120">
        <v>54400</v>
      </c>
      <c r="AQ486" s="120">
        <v>57696</v>
      </c>
      <c r="AR486" s="120">
        <v>60992</v>
      </c>
      <c r="AS486" s="120">
        <v>64288</v>
      </c>
      <c r="AT486" s="120">
        <v>67584</v>
      </c>
      <c r="AU486" s="120">
        <v>70880</v>
      </c>
      <c r="AV486" s="120">
        <v>74176</v>
      </c>
      <c r="AW486" s="121">
        <v>77472</v>
      </c>
      <c r="AX486" s="119">
        <v>65900</v>
      </c>
      <c r="AY486" s="120">
        <v>87000</v>
      </c>
      <c r="AZ486" s="120">
        <v>92272</v>
      </c>
      <c r="BA486" s="120">
        <v>97544</v>
      </c>
      <c r="BB486" s="120">
        <v>102816</v>
      </c>
      <c r="BC486" s="120">
        <v>108088</v>
      </c>
      <c r="BD486" s="120">
        <v>113360</v>
      </c>
      <c r="BE486" s="120">
        <v>118632</v>
      </c>
      <c r="BF486" s="121">
        <v>123904</v>
      </c>
      <c r="BH486" s="119">
        <v>41200</v>
      </c>
      <c r="BI486" s="120">
        <v>54400</v>
      </c>
      <c r="BJ486" s="120">
        <v>57696</v>
      </c>
      <c r="BK486" s="120">
        <v>60992</v>
      </c>
      <c r="BL486" s="120">
        <v>64288</v>
      </c>
      <c r="BM486" s="120">
        <v>67584</v>
      </c>
      <c r="BN486" s="120">
        <v>70880</v>
      </c>
      <c r="BO486" s="120">
        <v>74176</v>
      </c>
      <c r="BP486" s="121">
        <v>77472</v>
      </c>
      <c r="BQ486" s="119">
        <v>65900</v>
      </c>
      <c r="BR486" s="120">
        <v>87000</v>
      </c>
      <c r="BS486" s="120">
        <v>92272</v>
      </c>
      <c r="BT486" s="120">
        <v>97544</v>
      </c>
      <c r="BU486" s="120">
        <v>102816</v>
      </c>
      <c r="BV486" s="120">
        <v>108088</v>
      </c>
      <c r="BW486" s="120">
        <v>113360</v>
      </c>
      <c r="BX486" s="120">
        <v>118632</v>
      </c>
      <c r="BY486" s="121">
        <v>123904</v>
      </c>
    </row>
    <row r="487" spans="1:77" x14ac:dyDescent="0.25">
      <c r="A487" s="85" t="s">
        <v>661</v>
      </c>
      <c r="C487">
        <v>34150</v>
      </c>
      <c r="D487">
        <v>45100</v>
      </c>
      <c r="E487">
        <v>47832</v>
      </c>
      <c r="F487">
        <v>50564</v>
      </c>
      <c r="G487">
        <v>53296</v>
      </c>
      <c r="H487">
        <v>56028</v>
      </c>
      <c r="I487">
        <v>58760</v>
      </c>
      <c r="J487">
        <v>61492</v>
      </c>
      <c r="K487">
        <v>64224</v>
      </c>
      <c r="L487">
        <v>54650</v>
      </c>
      <c r="M487">
        <v>72150</v>
      </c>
      <c r="N487">
        <v>76522</v>
      </c>
      <c r="O487">
        <v>80894</v>
      </c>
      <c r="P487">
        <v>85266</v>
      </c>
      <c r="Q487">
        <v>89638</v>
      </c>
      <c r="R487">
        <v>94010</v>
      </c>
      <c r="S487">
        <v>98382</v>
      </c>
      <c r="T487">
        <v>102754</v>
      </c>
      <c r="V487" s="119">
        <v>37550</v>
      </c>
      <c r="W487" s="120">
        <v>49600</v>
      </c>
      <c r="X487" s="120">
        <v>52604</v>
      </c>
      <c r="Y487" s="120">
        <v>55608</v>
      </c>
      <c r="Z487" s="120">
        <v>58612</v>
      </c>
      <c r="AA487" s="120">
        <v>61616</v>
      </c>
      <c r="AB487" s="120">
        <v>64620</v>
      </c>
      <c r="AC487" s="120">
        <v>67624</v>
      </c>
      <c r="AD487" s="121">
        <v>70628</v>
      </c>
      <c r="AE487" s="119">
        <v>60100</v>
      </c>
      <c r="AF487" s="120">
        <v>79350</v>
      </c>
      <c r="AG487" s="120">
        <v>84158</v>
      </c>
      <c r="AH487" s="120">
        <v>88966</v>
      </c>
      <c r="AI487" s="120">
        <v>93774</v>
      </c>
      <c r="AJ487" s="120">
        <v>98582</v>
      </c>
      <c r="AK487" s="120">
        <v>103390</v>
      </c>
      <c r="AL487" s="120">
        <v>108198</v>
      </c>
      <c r="AM487" s="121">
        <v>113006</v>
      </c>
      <c r="AO487" s="119">
        <v>40400</v>
      </c>
      <c r="AP487" s="120">
        <v>53350</v>
      </c>
      <c r="AQ487" s="120">
        <v>56582</v>
      </c>
      <c r="AR487" s="120">
        <v>59814</v>
      </c>
      <c r="AS487" s="120">
        <v>63046</v>
      </c>
      <c r="AT487" s="120">
        <v>66278</v>
      </c>
      <c r="AU487" s="120">
        <v>69510</v>
      </c>
      <c r="AV487" s="120">
        <v>72742</v>
      </c>
      <c r="AW487" s="121">
        <v>75974</v>
      </c>
      <c r="AX487" s="119">
        <v>64650</v>
      </c>
      <c r="AY487" s="120">
        <v>85350</v>
      </c>
      <c r="AZ487" s="120">
        <v>90522</v>
      </c>
      <c r="BA487" s="120">
        <v>95694</v>
      </c>
      <c r="BB487" s="120">
        <v>100866</v>
      </c>
      <c r="BC487" s="120">
        <v>106038</v>
      </c>
      <c r="BD487" s="120">
        <v>111210</v>
      </c>
      <c r="BE487" s="120">
        <v>116382</v>
      </c>
      <c r="BF487" s="121">
        <v>121554</v>
      </c>
      <c r="BH487" s="119">
        <v>40400</v>
      </c>
      <c r="BI487" s="120">
        <v>53350</v>
      </c>
      <c r="BJ487" s="120">
        <v>56582</v>
      </c>
      <c r="BK487" s="120">
        <v>59814</v>
      </c>
      <c r="BL487" s="120">
        <v>63046</v>
      </c>
      <c r="BM487" s="120">
        <v>66278</v>
      </c>
      <c r="BN487" s="120">
        <v>69510</v>
      </c>
      <c r="BO487" s="120">
        <v>72742</v>
      </c>
      <c r="BP487" s="121">
        <v>75974</v>
      </c>
      <c r="BQ487" s="119">
        <v>64650</v>
      </c>
      <c r="BR487" s="120">
        <v>85350</v>
      </c>
      <c r="BS487" s="120">
        <v>90522</v>
      </c>
      <c r="BT487" s="120">
        <v>95694</v>
      </c>
      <c r="BU487" s="120">
        <v>100866</v>
      </c>
      <c r="BV487" s="120">
        <v>106038</v>
      </c>
      <c r="BW487" s="120">
        <v>111210</v>
      </c>
      <c r="BX487" s="120">
        <v>116382</v>
      </c>
      <c r="BY487" s="121">
        <v>121554</v>
      </c>
    </row>
    <row r="488" spans="1:77" x14ac:dyDescent="0.25">
      <c r="A488" s="85" t="s">
        <v>662</v>
      </c>
      <c r="C488">
        <v>37650</v>
      </c>
      <c r="D488">
        <v>49700</v>
      </c>
      <c r="E488">
        <v>52712</v>
      </c>
      <c r="F488">
        <v>55724</v>
      </c>
      <c r="G488">
        <v>58736</v>
      </c>
      <c r="H488">
        <v>61748</v>
      </c>
      <c r="I488">
        <v>64760</v>
      </c>
      <c r="J488">
        <v>67772</v>
      </c>
      <c r="K488">
        <v>70784</v>
      </c>
      <c r="L488">
        <v>60250</v>
      </c>
      <c r="M488">
        <v>79550</v>
      </c>
      <c r="N488">
        <v>84370</v>
      </c>
      <c r="O488">
        <v>89190</v>
      </c>
      <c r="P488">
        <v>94010</v>
      </c>
      <c r="Q488">
        <v>98830</v>
      </c>
      <c r="R488">
        <v>103650</v>
      </c>
      <c r="S488">
        <v>108470</v>
      </c>
      <c r="T488">
        <v>113290</v>
      </c>
      <c r="V488" s="119">
        <v>40750</v>
      </c>
      <c r="W488" s="120">
        <v>53800</v>
      </c>
      <c r="X488" s="120">
        <v>57060</v>
      </c>
      <c r="Y488" s="120">
        <v>60320</v>
      </c>
      <c r="Z488" s="120">
        <v>63580</v>
      </c>
      <c r="AA488" s="120">
        <v>66840</v>
      </c>
      <c r="AB488" s="120">
        <v>70100</v>
      </c>
      <c r="AC488" s="120">
        <v>73360</v>
      </c>
      <c r="AD488" s="121">
        <v>76620</v>
      </c>
      <c r="AE488" s="119">
        <v>65200</v>
      </c>
      <c r="AF488" s="120">
        <v>86100</v>
      </c>
      <c r="AG488" s="120">
        <v>91316</v>
      </c>
      <c r="AH488" s="120">
        <v>96532</v>
      </c>
      <c r="AI488" s="120">
        <v>101748</v>
      </c>
      <c r="AJ488" s="120">
        <v>106964</v>
      </c>
      <c r="AK488" s="120">
        <v>112180</v>
      </c>
      <c r="AL488" s="120">
        <v>117396</v>
      </c>
      <c r="AM488" s="121">
        <v>122612</v>
      </c>
      <c r="AO488" s="119">
        <v>44500</v>
      </c>
      <c r="AP488" s="120">
        <v>58750</v>
      </c>
      <c r="AQ488" s="120">
        <v>62310</v>
      </c>
      <c r="AR488" s="120">
        <v>65870</v>
      </c>
      <c r="AS488" s="120">
        <v>69430</v>
      </c>
      <c r="AT488" s="120">
        <v>72990</v>
      </c>
      <c r="AU488" s="120">
        <v>76550</v>
      </c>
      <c r="AV488" s="120">
        <v>80110</v>
      </c>
      <c r="AW488" s="121">
        <v>83670</v>
      </c>
      <c r="AX488" s="119">
        <v>71200</v>
      </c>
      <c r="AY488" s="120">
        <v>94000</v>
      </c>
      <c r="AZ488" s="120">
        <v>99696</v>
      </c>
      <c r="BA488" s="120">
        <v>105392</v>
      </c>
      <c r="BB488" s="120">
        <v>111088</v>
      </c>
      <c r="BC488" s="120">
        <v>116784</v>
      </c>
      <c r="BD488" s="120">
        <v>122480</v>
      </c>
      <c r="BE488" s="120">
        <v>128176</v>
      </c>
      <c r="BF488" s="121">
        <v>133872</v>
      </c>
      <c r="BH488" s="119">
        <v>45700</v>
      </c>
      <c r="BI488" s="120">
        <v>60350</v>
      </c>
      <c r="BJ488" s="120">
        <v>64006</v>
      </c>
      <c r="BK488" s="120">
        <v>67662</v>
      </c>
      <c r="BL488" s="120">
        <v>71318</v>
      </c>
      <c r="BM488" s="120">
        <v>74974</v>
      </c>
      <c r="BN488" s="120">
        <v>78630</v>
      </c>
      <c r="BO488" s="120">
        <v>82286</v>
      </c>
      <c r="BP488" s="121">
        <v>85942</v>
      </c>
      <c r="BQ488" s="119">
        <v>73100</v>
      </c>
      <c r="BR488" s="120">
        <v>96500</v>
      </c>
      <c r="BS488" s="120">
        <v>102348</v>
      </c>
      <c r="BT488" s="120">
        <v>108196</v>
      </c>
      <c r="BU488" s="120">
        <v>114044</v>
      </c>
      <c r="BV488" s="120">
        <v>119892</v>
      </c>
      <c r="BW488" s="120">
        <v>125740</v>
      </c>
      <c r="BX488" s="120">
        <v>131588</v>
      </c>
      <c r="BY488" s="121">
        <v>137436</v>
      </c>
    </row>
    <row r="489" spans="1:77" x14ac:dyDescent="0.25">
      <c r="A489" s="85" t="s">
        <v>663</v>
      </c>
      <c r="C489">
        <v>37050</v>
      </c>
      <c r="D489">
        <v>48950</v>
      </c>
      <c r="E489">
        <v>51914</v>
      </c>
      <c r="F489">
        <v>54878</v>
      </c>
      <c r="G489">
        <v>57842</v>
      </c>
      <c r="H489">
        <v>60806</v>
      </c>
      <c r="I489">
        <v>63770</v>
      </c>
      <c r="J489">
        <v>66734</v>
      </c>
      <c r="K489">
        <v>69698</v>
      </c>
      <c r="L489">
        <v>59300</v>
      </c>
      <c r="M489">
        <v>78300</v>
      </c>
      <c r="N489">
        <v>83044</v>
      </c>
      <c r="O489">
        <v>87788</v>
      </c>
      <c r="P489">
        <v>92532</v>
      </c>
      <c r="Q489">
        <v>97276</v>
      </c>
      <c r="R489">
        <v>102020</v>
      </c>
      <c r="S489">
        <v>106764</v>
      </c>
      <c r="T489">
        <v>111508</v>
      </c>
      <c r="V489" s="119">
        <v>37050</v>
      </c>
      <c r="W489" s="120">
        <v>48950</v>
      </c>
      <c r="X489" s="120">
        <v>51914</v>
      </c>
      <c r="Y489" s="120">
        <v>54878</v>
      </c>
      <c r="Z489" s="120">
        <v>57842</v>
      </c>
      <c r="AA489" s="120">
        <v>60806</v>
      </c>
      <c r="AB489" s="120">
        <v>63770</v>
      </c>
      <c r="AC489" s="120">
        <v>66734</v>
      </c>
      <c r="AD489" s="121">
        <v>69698</v>
      </c>
      <c r="AE489" s="119">
        <v>59300</v>
      </c>
      <c r="AF489" s="120">
        <v>78300</v>
      </c>
      <c r="AG489" s="120">
        <v>83044</v>
      </c>
      <c r="AH489" s="120">
        <v>87788</v>
      </c>
      <c r="AI489" s="120">
        <v>92532</v>
      </c>
      <c r="AJ489" s="120">
        <v>97276</v>
      </c>
      <c r="AK489" s="120">
        <v>102020</v>
      </c>
      <c r="AL489" s="120">
        <v>106764</v>
      </c>
      <c r="AM489" s="121">
        <v>111508</v>
      </c>
      <c r="AO489" s="119">
        <v>38550</v>
      </c>
      <c r="AP489" s="120">
        <v>50900</v>
      </c>
      <c r="AQ489" s="120">
        <v>53984</v>
      </c>
      <c r="AR489" s="120">
        <v>57068</v>
      </c>
      <c r="AS489" s="120">
        <v>60152</v>
      </c>
      <c r="AT489" s="120">
        <v>63236</v>
      </c>
      <c r="AU489" s="120">
        <v>66320</v>
      </c>
      <c r="AV489" s="120">
        <v>69404</v>
      </c>
      <c r="AW489" s="121">
        <v>72488</v>
      </c>
      <c r="AX489" s="119">
        <v>61700</v>
      </c>
      <c r="AY489" s="120">
        <v>81450</v>
      </c>
      <c r="AZ489" s="120">
        <v>86386</v>
      </c>
      <c r="BA489" s="120">
        <v>91322</v>
      </c>
      <c r="BB489" s="120">
        <v>96258</v>
      </c>
      <c r="BC489" s="120">
        <v>101194</v>
      </c>
      <c r="BD489" s="120">
        <v>106130</v>
      </c>
      <c r="BE489" s="120">
        <v>111066</v>
      </c>
      <c r="BF489" s="121">
        <v>116002</v>
      </c>
      <c r="BH489" s="119">
        <v>38750</v>
      </c>
      <c r="BI489" s="120">
        <v>51150</v>
      </c>
      <c r="BJ489" s="120">
        <v>54250</v>
      </c>
      <c r="BK489" s="120">
        <v>57350</v>
      </c>
      <c r="BL489" s="120">
        <v>60450</v>
      </c>
      <c r="BM489" s="120">
        <v>63550</v>
      </c>
      <c r="BN489" s="120">
        <v>66650</v>
      </c>
      <c r="BO489" s="120">
        <v>69750</v>
      </c>
      <c r="BP489" s="121">
        <v>72850</v>
      </c>
      <c r="BQ489" s="119">
        <v>62000</v>
      </c>
      <c r="BR489" s="120">
        <v>81850</v>
      </c>
      <c r="BS489" s="120">
        <v>86810</v>
      </c>
      <c r="BT489" s="120">
        <v>91770</v>
      </c>
      <c r="BU489" s="120">
        <v>96730</v>
      </c>
      <c r="BV489" s="120">
        <v>101690</v>
      </c>
      <c r="BW489" s="120">
        <v>106650</v>
      </c>
      <c r="BX489" s="120">
        <v>111610</v>
      </c>
      <c r="BY489" s="121">
        <v>116570</v>
      </c>
    </row>
    <row r="490" spans="1:77" x14ac:dyDescent="0.25">
      <c r="A490" s="85" t="s">
        <v>664</v>
      </c>
      <c r="C490">
        <v>33300</v>
      </c>
      <c r="D490">
        <v>44000</v>
      </c>
      <c r="E490">
        <v>46664</v>
      </c>
      <c r="F490">
        <v>49328</v>
      </c>
      <c r="G490">
        <v>51992</v>
      </c>
      <c r="H490">
        <v>54656</v>
      </c>
      <c r="I490">
        <v>57320</v>
      </c>
      <c r="J490">
        <v>59984</v>
      </c>
      <c r="K490">
        <v>62648</v>
      </c>
      <c r="L490">
        <v>53300</v>
      </c>
      <c r="M490">
        <v>70350</v>
      </c>
      <c r="N490">
        <v>74614</v>
      </c>
      <c r="O490">
        <v>78878</v>
      </c>
      <c r="P490">
        <v>83142</v>
      </c>
      <c r="Q490">
        <v>87406</v>
      </c>
      <c r="R490">
        <v>91670</v>
      </c>
      <c r="S490">
        <v>95934</v>
      </c>
      <c r="T490">
        <v>100198</v>
      </c>
      <c r="V490" s="119">
        <v>35300</v>
      </c>
      <c r="W490" s="120">
        <v>46600</v>
      </c>
      <c r="X490" s="120">
        <v>49424</v>
      </c>
      <c r="Y490" s="120">
        <v>52248</v>
      </c>
      <c r="Z490" s="120">
        <v>55072</v>
      </c>
      <c r="AA490" s="120">
        <v>57896</v>
      </c>
      <c r="AB490" s="120">
        <v>60720</v>
      </c>
      <c r="AC490" s="120">
        <v>63544</v>
      </c>
      <c r="AD490" s="121">
        <v>66368</v>
      </c>
      <c r="AE490" s="119">
        <v>56500</v>
      </c>
      <c r="AF490" s="120">
        <v>74600</v>
      </c>
      <c r="AG490" s="120">
        <v>79120</v>
      </c>
      <c r="AH490" s="120">
        <v>83640</v>
      </c>
      <c r="AI490" s="120">
        <v>88160</v>
      </c>
      <c r="AJ490" s="120">
        <v>92680</v>
      </c>
      <c r="AK490" s="120">
        <v>97200</v>
      </c>
      <c r="AL490" s="120">
        <v>101720</v>
      </c>
      <c r="AM490" s="121">
        <v>106240</v>
      </c>
      <c r="AO490" s="119">
        <v>38550</v>
      </c>
      <c r="AP490" s="120">
        <v>50900</v>
      </c>
      <c r="AQ490" s="120">
        <v>53984</v>
      </c>
      <c r="AR490" s="120">
        <v>57068</v>
      </c>
      <c r="AS490" s="120">
        <v>60152</v>
      </c>
      <c r="AT490" s="120">
        <v>63236</v>
      </c>
      <c r="AU490" s="120">
        <v>66320</v>
      </c>
      <c r="AV490" s="120">
        <v>69404</v>
      </c>
      <c r="AW490" s="121">
        <v>72488</v>
      </c>
      <c r="AX490" s="119">
        <v>61700</v>
      </c>
      <c r="AY490" s="120">
        <v>81450</v>
      </c>
      <c r="AZ490" s="120">
        <v>86386</v>
      </c>
      <c r="BA490" s="120">
        <v>91322</v>
      </c>
      <c r="BB490" s="120">
        <v>96258</v>
      </c>
      <c r="BC490" s="120">
        <v>101194</v>
      </c>
      <c r="BD490" s="120">
        <v>106130</v>
      </c>
      <c r="BE490" s="120">
        <v>111066</v>
      </c>
      <c r="BF490" s="121">
        <v>116002</v>
      </c>
      <c r="BH490" s="119">
        <v>38750</v>
      </c>
      <c r="BI490" s="120">
        <v>51150</v>
      </c>
      <c r="BJ490" s="120">
        <v>54250</v>
      </c>
      <c r="BK490" s="120">
        <v>57350</v>
      </c>
      <c r="BL490" s="120">
        <v>60450</v>
      </c>
      <c r="BM490" s="120">
        <v>63550</v>
      </c>
      <c r="BN490" s="120">
        <v>66650</v>
      </c>
      <c r="BO490" s="120">
        <v>69750</v>
      </c>
      <c r="BP490" s="121">
        <v>72850</v>
      </c>
      <c r="BQ490" s="119">
        <v>62000</v>
      </c>
      <c r="BR490" s="120">
        <v>81850</v>
      </c>
      <c r="BS490" s="120">
        <v>86810</v>
      </c>
      <c r="BT490" s="120">
        <v>91770</v>
      </c>
      <c r="BU490" s="120">
        <v>96730</v>
      </c>
      <c r="BV490" s="120">
        <v>101690</v>
      </c>
      <c r="BW490" s="120">
        <v>106650</v>
      </c>
      <c r="BX490" s="120">
        <v>111610</v>
      </c>
      <c r="BY490" s="121">
        <v>116570</v>
      </c>
    </row>
    <row r="491" spans="1:77" x14ac:dyDescent="0.25">
      <c r="A491" s="85" t="s">
        <v>665</v>
      </c>
      <c r="C491">
        <v>34650</v>
      </c>
      <c r="D491">
        <v>45750</v>
      </c>
      <c r="E491">
        <v>48522</v>
      </c>
      <c r="F491">
        <v>51294</v>
      </c>
      <c r="G491">
        <v>54066</v>
      </c>
      <c r="H491">
        <v>56838</v>
      </c>
      <c r="I491">
        <v>59610</v>
      </c>
      <c r="J491">
        <v>62382</v>
      </c>
      <c r="K491">
        <v>65154</v>
      </c>
      <c r="L491">
        <v>55450</v>
      </c>
      <c r="M491">
        <v>73200</v>
      </c>
      <c r="N491">
        <v>77636</v>
      </c>
      <c r="O491">
        <v>82072</v>
      </c>
      <c r="P491">
        <v>86508</v>
      </c>
      <c r="Q491">
        <v>90944</v>
      </c>
      <c r="R491">
        <v>95380</v>
      </c>
      <c r="S491">
        <v>99816</v>
      </c>
      <c r="T491">
        <v>104252</v>
      </c>
      <c r="V491" s="119">
        <v>35850</v>
      </c>
      <c r="W491" s="120">
        <v>47350</v>
      </c>
      <c r="X491" s="120">
        <v>50218</v>
      </c>
      <c r="Y491" s="120">
        <v>53086</v>
      </c>
      <c r="Z491" s="120">
        <v>55954</v>
      </c>
      <c r="AA491" s="120">
        <v>58822</v>
      </c>
      <c r="AB491" s="120">
        <v>61690</v>
      </c>
      <c r="AC491" s="120">
        <v>64558</v>
      </c>
      <c r="AD491" s="121">
        <v>67426</v>
      </c>
      <c r="AE491" s="119">
        <v>57350</v>
      </c>
      <c r="AF491" s="120">
        <v>75750</v>
      </c>
      <c r="AG491" s="120">
        <v>80338</v>
      </c>
      <c r="AH491" s="120">
        <v>84926</v>
      </c>
      <c r="AI491" s="120">
        <v>89514</v>
      </c>
      <c r="AJ491" s="120">
        <v>94102</v>
      </c>
      <c r="AK491" s="120">
        <v>98690</v>
      </c>
      <c r="AL491" s="120">
        <v>103278</v>
      </c>
      <c r="AM491" s="121">
        <v>107866</v>
      </c>
      <c r="AO491" s="119">
        <v>38550</v>
      </c>
      <c r="AP491" s="120">
        <v>50900</v>
      </c>
      <c r="AQ491" s="120">
        <v>53984</v>
      </c>
      <c r="AR491" s="120">
        <v>57068</v>
      </c>
      <c r="AS491" s="120">
        <v>60152</v>
      </c>
      <c r="AT491" s="120">
        <v>63236</v>
      </c>
      <c r="AU491" s="120">
        <v>66320</v>
      </c>
      <c r="AV491" s="120">
        <v>69404</v>
      </c>
      <c r="AW491" s="121">
        <v>72488</v>
      </c>
      <c r="AX491" s="119">
        <v>61700</v>
      </c>
      <c r="AY491" s="120">
        <v>81450</v>
      </c>
      <c r="AZ491" s="120">
        <v>86386</v>
      </c>
      <c r="BA491" s="120">
        <v>91322</v>
      </c>
      <c r="BB491" s="120">
        <v>96258</v>
      </c>
      <c r="BC491" s="120">
        <v>101194</v>
      </c>
      <c r="BD491" s="120">
        <v>106130</v>
      </c>
      <c r="BE491" s="120">
        <v>111066</v>
      </c>
      <c r="BF491" s="121">
        <v>116002</v>
      </c>
      <c r="BH491" s="119">
        <v>38750</v>
      </c>
      <c r="BI491" s="120">
        <v>51150</v>
      </c>
      <c r="BJ491" s="120">
        <v>54250</v>
      </c>
      <c r="BK491" s="120">
        <v>57350</v>
      </c>
      <c r="BL491" s="120">
        <v>60450</v>
      </c>
      <c r="BM491" s="120">
        <v>63550</v>
      </c>
      <c r="BN491" s="120">
        <v>66650</v>
      </c>
      <c r="BO491" s="120">
        <v>69750</v>
      </c>
      <c r="BP491" s="121">
        <v>72850</v>
      </c>
      <c r="BQ491" s="119">
        <v>62000</v>
      </c>
      <c r="BR491" s="120">
        <v>81850</v>
      </c>
      <c r="BS491" s="120">
        <v>86810</v>
      </c>
      <c r="BT491" s="120">
        <v>91770</v>
      </c>
      <c r="BU491" s="120">
        <v>96730</v>
      </c>
      <c r="BV491" s="120">
        <v>101690</v>
      </c>
      <c r="BW491" s="120">
        <v>106650</v>
      </c>
      <c r="BX491" s="120">
        <v>111610</v>
      </c>
      <c r="BY491" s="121">
        <v>116570</v>
      </c>
    </row>
    <row r="492" spans="1:77" x14ac:dyDescent="0.25">
      <c r="A492" s="85" t="s">
        <v>666</v>
      </c>
      <c r="C492">
        <v>33300</v>
      </c>
      <c r="D492">
        <v>44000</v>
      </c>
      <c r="E492">
        <v>46664</v>
      </c>
      <c r="F492">
        <v>49328</v>
      </c>
      <c r="G492">
        <v>51992</v>
      </c>
      <c r="H492">
        <v>54656</v>
      </c>
      <c r="I492">
        <v>57320</v>
      </c>
      <c r="J492">
        <v>59984</v>
      </c>
      <c r="K492">
        <v>62648</v>
      </c>
      <c r="L492">
        <v>53300</v>
      </c>
      <c r="M492">
        <v>70350</v>
      </c>
      <c r="N492">
        <v>74614</v>
      </c>
      <c r="O492">
        <v>78878</v>
      </c>
      <c r="P492">
        <v>83142</v>
      </c>
      <c r="Q492">
        <v>87406</v>
      </c>
      <c r="R492">
        <v>91670</v>
      </c>
      <c r="S492">
        <v>95934</v>
      </c>
      <c r="T492">
        <v>100198</v>
      </c>
      <c r="V492" s="119">
        <v>35300</v>
      </c>
      <c r="W492" s="120">
        <v>46600</v>
      </c>
      <c r="X492" s="120">
        <v>49424</v>
      </c>
      <c r="Y492" s="120">
        <v>52248</v>
      </c>
      <c r="Z492" s="120">
        <v>55072</v>
      </c>
      <c r="AA492" s="120">
        <v>57896</v>
      </c>
      <c r="AB492" s="120">
        <v>60720</v>
      </c>
      <c r="AC492" s="120">
        <v>63544</v>
      </c>
      <c r="AD492" s="121">
        <v>66368</v>
      </c>
      <c r="AE492" s="119">
        <v>56500</v>
      </c>
      <c r="AF492" s="120">
        <v>74600</v>
      </c>
      <c r="AG492" s="120">
        <v>79120</v>
      </c>
      <c r="AH492" s="120">
        <v>83640</v>
      </c>
      <c r="AI492" s="120">
        <v>88160</v>
      </c>
      <c r="AJ492" s="120">
        <v>92680</v>
      </c>
      <c r="AK492" s="120">
        <v>97200</v>
      </c>
      <c r="AL492" s="120">
        <v>101720</v>
      </c>
      <c r="AM492" s="121">
        <v>106240</v>
      </c>
      <c r="AO492" s="119">
        <v>38550</v>
      </c>
      <c r="AP492" s="120">
        <v>50900</v>
      </c>
      <c r="AQ492" s="120">
        <v>53984</v>
      </c>
      <c r="AR492" s="120">
        <v>57068</v>
      </c>
      <c r="AS492" s="120">
        <v>60152</v>
      </c>
      <c r="AT492" s="120">
        <v>63236</v>
      </c>
      <c r="AU492" s="120">
        <v>66320</v>
      </c>
      <c r="AV492" s="120">
        <v>69404</v>
      </c>
      <c r="AW492" s="121">
        <v>72488</v>
      </c>
      <c r="AX492" s="119">
        <v>61700</v>
      </c>
      <c r="AY492" s="120">
        <v>81450</v>
      </c>
      <c r="AZ492" s="120">
        <v>86386</v>
      </c>
      <c r="BA492" s="120">
        <v>91322</v>
      </c>
      <c r="BB492" s="120">
        <v>96258</v>
      </c>
      <c r="BC492" s="120">
        <v>101194</v>
      </c>
      <c r="BD492" s="120">
        <v>106130</v>
      </c>
      <c r="BE492" s="120">
        <v>111066</v>
      </c>
      <c r="BF492" s="121">
        <v>116002</v>
      </c>
      <c r="BH492" s="119">
        <v>38750</v>
      </c>
      <c r="BI492" s="120">
        <v>51150</v>
      </c>
      <c r="BJ492" s="120">
        <v>54250</v>
      </c>
      <c r="BK492" s="120">
        <v>57350</v>
      </c>
      <c r="BL492" s="120">
        <v>60450</v>
      </c>
      <c r="BM492" s="120">
        <v>63550</v>
      </c>
      <c r="BN492" s="120">
        <v>66650</v>
      </c>
      <c r="BO492" s="120">
        <v>69750</v>
      </c>
      <c r="BP492" s="121">
        <v>72850</v>
      </c>
      <c r="BQ492" s="119">
        <v>62000</v>
      </c>
      <c r="BR492" s="120">
        <v>81850</v>
      </c>
      <c r="BS492" s="120">
        <v>86810</v>
      </c>
      <c r="BT492" s="120">
        <v>91770</v>
      </c>
      <c r="BU492" s="120">
        <v>96730</v>
      </c>
      <c r="BV492" s="120">
        <v>101690</v>
      </c>
      <c r="BW492" s="120">
        <v>106650</v>
      </c>
      <c r="BX492" s="120">
        <v>111610</v>
      </c>
      <c r="BY492" s="121">
        <v>116570</v>
      </c>
    </row>
    <row r="493" spans="1:77" x14ac:dyDescent="0.25">
      <c r="A493" s="85" t="s">
        <v>667</v>
      </c>
      <c r="C493">
        <v>35050</v>
      </c>
      <c r="D493">
        <v>46300</v>
      </c>
      <c r="E493">
        <v>49104</v>
      </c>
      <c r="F493">
        <v>51908</v>
      </c>
      <c r="G493">
        <v>54712</v>
      </c>
      <c r="H493">
        <v>57516</v>
      </c>
      <c r="I493">
        <v>60320</v>
      </c>
      <c r="J493">
        <v>63124</v>
      </c>
      <c r="K493">
        <v>65928</v>
      </c>
      <c r="L493">
        <v>56100</v>
      </c>
      <c r="M493">
        <v>74050</v>
      </c>
      <c r="N493">
        <v>78538</v>
      </c>
      <c r="O493">
        <v>83026</v>
      </c>
      <c r="P493">
        <v>87514</v>
      </c>
      <c r="Q493">
        <v>92002</v>
      </c>
      <c r="R493">
        <v>96490</v>
      </c>
      <c r="S493">
        <v>100978</v>
      </c>
      <c r="T493">
        <v>105466</v>
      </c>
      <c r="V493" s="119">
        <v>37250</v>
      </c>
      <c r="W493" s="120">
        <v>49200</v>
      </c>
      <c r="X493" s="120">
        <v>52180</v>
      </c>
      <c r="Y493" s="120">
        <v>55160</v>
      </c>
      <c r="Z493" s="120">
        <v>58140</v>
      </c>
      <c r="AA493" s="120">
        <v>61120</v>
      </c>
      <c r="AB493" s="120">
        <v>64100</v>
      </c>
      <c r="AC493" s="120">
        <v>67080</v>
      </c>
      <c r="AD493" s="121">
        <v>70060</v>
      </c>
      <c r="AE493" s="119">
        <v>59600</v>
      </c>
      <c r="AF493" s="120">
        <v>78700</v>
      </c>
      <c r="AG493" s="120">
        <v>83468</v>
      </c>
      <c r="AH493" s="120">
        <v>88236</v>
      </c>
      <c r="AI493" s="120">
        <v>93004</v>
      </c>
      <c r="AJ493" s="120">
        <v>97772</v>
      </c>
      <c r="AK493" s="120">
        <v>102540</v>
      </c>
      <c r="AL493" s="120">
        <v>107308</v>
      </c>
      <c r="AM493" s="121">
        <v>112076</v>
      </c>
      <c r="AO493" s="119">
        <v>39300</v>
      </c>
      <c r="AP493" s="120">
        <v>51900</v>
      </c>
      <c r="AQ493" s="120">
        <v>55044</v>
      </c>
      <c r="AR493" s="120">
        <v>58188</v>
      </c>
      <c r="AS493" s="120">
        <v>61332</v>
      </c>
      <c r="AT493" s="120">
        <v>64476</v>
      </c>
      <c r="AU493" s="120">
        <v>67620</v>
      </c>
      <c r="AV493" s="120">
        <v>70764</v>
      </c>
      <c r="AW493" s="121">
        <v>73908</v>
      </c>
      <c r="AX493" s="119">
        <v>62900</v>
      </c>
      <c r="AY493" s="120">
        <v>83050</v>
      </c>
      <c r="AZ493" s="120">
        <v>88082</v>
      </c>
      <c r="BA493" s="120">
        <v>93114</v>
      </c>
      <c r="BB493" s="120">
        <v>98146</v>
      </c>
      <c r="BC493" s="120">
        <v>103178</v>
      </c>
      <c r="BD493" s="120">
        <v>108210</v>
      </c>
      <c r="BE493" s="120">
        <v>113242</v>
      </c>
      <c r="BF493" s="121">
        <v>118274</v>
      </c>
      <c r="BH493" s="119">
        <v>41200</v>
      </c>
      <c r="BI493" s="120">
        <v>54400</v>
      </c>
      <c r="BJ493" s="120">
        <v>57696</v>
      </c>
      <c r="BK493" s="120">
        <v>60992</v>
      </c>
      <c r="BL493" s="120">
        <v>64288</v>
      </c>
      <c r="BM493" s="120">
        <v>67584</v>
      </c>
      <c r="BN493" s="120">
        <v>70880</v>
      </c>
      <c r="BO493" s="120">
        <v>74176</v>
      </c>
      <c r="BP493" s="121">
        <v>77472</v>
      </c>
      <c r="BQ493" s="119">
        <v>65900</v>
      </c>
      <c r="BR493" s="120">
        <v>87000</v>
      </c>
      <c r="BS493" s="120">
        <v>92272</v>
      </c>
      <c r="BT493" s="120">
        <v>97544</v>
      </c>
      <c r="BU493" s="120">
        <v>102816</v>
      </c>
      <c r="BV493" s="120">
        <v>108088</v>
      </c>
      <c r="BW493" s="120">
        <v>113360</v>
      </c>
      <c r="BX493" s="120">
        <v>118632</v>
      </c>
      <c r="BY493" s="121">
        <v>123904</v>
      </c>
    </row>
    <row r="494" spans="1:77" x14ac:dyDescent="0.25">
      <c r="A494" s="85" t="s">
        <v>668</v>
      </c>
      <c r="C494">
        <v>38000</v>
      </c>
      <c r="D494">
        <v>50200</v>
      </c>
      <c r="E494">
        <v>53240</v>
      </c>
      <c r="F494">
        <v>56280</v>
      </c>
      <c r="G494">
        <v>59320</v>
      </c>
      <c r="H494">
        <v>62360</v>
      </c>
      <c r="I494">
        <v>65400</v>
      </c>
      <c r="J494">
        <v>68440</v>
      </c>
      <c r="K494">
        <v>71480</v>
      </c>
      <c r="L494">
        <v>60800</v>
      </c>
      <c r="M494">
        <v>80250</v>
      </c>
      <c r="N494">
        <v>85114</v>
      </c>
      <c r="O494">
        <v>89978</v>
      </c>
      <c r="P494">
        <v>94842</v>
      </c>
      <c r="Q494">
        <v>99706</v>
      </c>
      <c r="R494">
        <v>104570</v>
      </c>
      <c r="S494">
        <v>109434</v>
      </c>
      <c r="T494">
        <v>114298</v>
      </c>
      <c r="V494" s="119">
        <v>38100</v>
      </c>
      <c r="W494" s="120">
        <v>50300</v>
      </c>
      <c r="X494" s="120">
        <v>53348</v>
      </c>
      <c r="Y494" s="120">
        <v>56396</v>
      </c>
      <c r="Z494" s="120">
        <v>59444</v>
      </c>
      <c r="AA494" s="120">
        <v>62492</v>
      </c>
      <c r="AB494" s="120">
        <v>65540</v>
      </c>
      <c r="AC494" s="120">
        <v>68588</v>
      </c>
      <c r="AD494" s="121">
        <v>71636</v>
      </c>
      <c r="AE494" s="119">
        <v>60950</v>
      </c>
      <c r="AF494" s="120">
        <v>80500</v>
      </c>
      <c r="AG494" s="120">
        <v>85376</v>
      </c>
      <c r="AH494" s="120">
        <v>90252</v>
      </c>
      <c r="AI494" s="120">
        <v>95128</v>
      </c>
      <c r="AJ494" s="120">
        <v>100004</v>
      </c>
      <c r="AK494" s="120">
        <v>104880</v>
      </c>
      <c r="AL494" s="120">
        <v>109756</v>
      </c>
      <c r="AM494" s="121">
        <v>114632</v>
      </c>
      <c r="AO494" s="119">
        <v>41600</v>
      </c>
      <c r="AP494" s="120">
        <v>54900</v>
      </c>
      <c r="AQ494" s="120">
        <v>58228</v>
      </c>
      <c r="AR494" s="120">
        <v>61556</v>
      </c>
      <c r="AS494" s="120">
        <v>64884</v>
      </c>
      <c r="AT494" s="120">
        <v>68212</v>
      </c>
      <c r="AU494" s="120">
        <v>71540</v>
      </c>
      <c r="AV494" s="120">
        <v>74868</v>
      </c>
      <c r="AW494" s="121">
        <v>78196</v>
      </c>
      <c r="AX494" s="119">
        <v>66550</v>
      </c>
      <c r="AY494" s="120">
        <v>87850</v>
      </c>
      <c r="AZ494" s="120">
        <v>93174</v>
      </c>
      <c r="BA494" s="120">
        <v>98498</v>
      </c>
      <c r="BB494" s="120">
        <v>103822</v>
      </c>
      <c r="BC494" s="120">
        <v>109146</v>
      </c>
      <c r="BD494" s="120">
        <v>114470</v>
      </c>
      <c r="BE494" s="120">
        <v>119794</v>
      </c>
      <c r="BF494" s="121">
        <v>125118</v>
      </c>
      <c r="BH494" s="119">
        <v>42200</v>
      </c>
      <c r="BI494" s="120">
        <v>55750</v>
      </c>
      <c r="BJ494" s="120">
        <v>59126</v>
      </c>
      <c r="BK494" s="120">
        <v>62502</v>
      </c>
      <c r="BL494" s="120">
        <v>65878</v>
      </c>
      <c r="BM494" s="120">
        <v>69254</v>
      </c>
      <c r="BN494" s="120">
        <v>72630</v>
      </c>
      <c r="BO494" s="120">
        <v>76006</v>
      </c>
      <c r="BP494" s="121">
        <v>79382</v>
      </c>
      <c r="BQ494" s="119">
        <v>67500</v>
      </c>
      <c r="BR494" s="120">
        <v>89100</v>
      </c>
      <c r="BS494" s="120">
        <v>94500</v>
      </c>
      <c r="BT494" s="120">
        <v>99900</v>
      </c>
      <c r="BU494" s="120">
        <v>105300</v>
      </c>
      <c r="BV494" s="120">
        <v>110700</v>
      </c>
      <c r="BW494" s="120">
        <v>116100</v>
      </c>
      <c r="BX494" s="120">
        <v>121500</v>
      </c>
      <c r="BY494" s="121">
        <v>126900</v>
      </c>
    </row>
    <row r="495" spans="1:77" x14ac:dyDescent="0.25">
      <c r="A495" s="85" t="s">
        <v>669</v>
      </c>
      <c r="C495">
        <v>33300</v>
      </c>
      <c r="D495">
        <v>44000</v>
      </c>
      <c r="E495">
        <v>46664</v>
      </c>
      <c r="F495">
        <v>49328</v>
      </c>
      <c r="G495">
        <v>51992</v>
      </c>
      <c r="H495">
        <v>54656</v>
      </c>
      <c r="I495">
        <v>57320</v>
      </c>
      <c r="J495">
        <v>59984</v>
      </c>
      <c r="K495">
        <v>62648</v>
      </c>
      <c r="L495">
        <v>53300</v>
      </c>
      <c r="M495">
        <v>70350</v>
      </c>
      <c r="N495">
        <v>74614</v>
      </c>
      <c r="O495">
        <v>78878</v>
      </c>
      <c r="P495">
        <v>83142</v>
      </c>
      <c r="Q495">
        <v>87406</v>
      </c>
      <c r="R495">
        <v>91670</v>
      </c>
      <c r="S495">
        <v>95934</v>
      </c>
      <c r="T495">
        <v>100198</v>
      </c>
      <c r="V495" s="119">
        <v>35300</v>
      </c>
      <c r="W495" s="120">
        <v>46600</v>
      </c>
      <c r="X495" s="120">
        <v>49424</v>
      </c>
      <c r="Y495" s="120">
        <v>52248</v>
      </c>
      <c r="Z495" s="120">
        <v>55072</v>
      </c>
      <c r="AA495" s="120">
        <v>57896</v>
      </c>
      <c r="AB495" s="120">
        <v>60720</v>
      </c>
      <c r="AC495" s="120">
        <v>63544</v>
      </c>
      <c r="AD495" s="121">
        <v>66368</v>
      </c>
      <c r="AE495" s="119">
        <v>56500</v>
      </c>
      <c r="AF495" s="120">
        <v>74600</v>
      </c>
      <c r="AG495" s="120">
        <v>79120</v>
      </c>
      <c r="AH495" s="120">
        <v>83640</v>
      </c>
      <c r="AI495" s="120">
        <v>88160</v>
      </c>
      <c r="AJ495" s="120">
        <v>92680</v>
      </c>
      <c r="AK495" s="120">
        <v>97200</v>
      </c>
      <c r="AL495" s="120">
        <v>101720</v>
      </c>
      <c r="AM495" s="121">
        <v>106240</v>
      </c>
      <c r="AO495" s="119">
        <v>38550</v>
      </c>
      <c r="AP495" s="120">
        <v>50900</v>
      </c>
      <c r="AQ495" s="120">
        <v>53984</v>
      </c>
      <c r="AR495" s="120">
        <v>57068</v>
      </c>
      <c r="AS495" s="120">
        <v>60152</v>
      </c>
      <c r="AT495" s="120">
        <v>63236</v>
      </c>
      <c r="AU495" s="120">
        <v>66320</v>
      </c>
      <c r="AV495" s="120">
        <v>69404</v>
      </c>
      <c r="AW495" s="121">
        <v>72488</v>
      </c>
      <c r="AX495" s="119">
        <v>61700</v>
      </c>
      <c r="AY495" s="120">
        <v>81450</v>
      </c>
      <c r="AZ495" s="120">
        <v>86386</v>
      </c>
      <c r="BA495" s="120">
        <v>91322</v>
      </c>
      <c r="BB495" s="120">
        <v>96258</v>
      </c>
      <c r="BC495" s="120">
        <v>101194</v>
      </c>
      <c r="BD495" s="120">
        <v>106130</v>
      </c>
      <c r="BE495" s="120">
        <v>111066</v>
      </c>
      <c r="BF495" s="121">
        <v>116002</v>
      </c>
      <c r="BH495" s="119">
        <v>38750</v>
      </c>
      <c r="BI495" s="120">
        <v>51150</v>
      </c>
      <c r="BJ495" s="120">
        <v>54250</v>
      </c>
      <c r="BK495" s="120">
        <v>57350</v>
      </c>
      <c r="BL495" s="120">
        <v>60450</v>
      </c>
      <c r="BM495" s="120">
        <v>63550</v>
      </c>
      <c r="BN495" s="120">
        <v>66650</v>
      </c>
      <c r="BO495" s="120">
        <v>69750</v>
      </c>
      <c r="BP495" s="121">
        <v>72850</v>
      </c>
      <c r="BQ495" s="119">
        <v>62000</v>
      </c>
      <c r="BR495" s="120">
        <v>81850</v>
      </c>
      <c r="BS495" s="120">
        <v>86810</v>
      </c>
      <c r="BT495" s="120">
        <v>91770</v>
      </c>
      <c r="BU495" s="120">
        <v>96730</v>
      </c>
      <c r="BV495" s="120">
        <v>101690</v>
      </c>
      <c r="BW495" s="120">
        <v>106650</v>
      </c>
      <c r="BX495" s="120">
        <v>111610</v>
      </c>
      <c r="BY495" s="121">
        <v>116570</v>
      </c>
    </row>
    <row r="496" spans="1:77" x14ac:dyDescent="0.25">
      <c r="A496" s="85" t="s">
        <v>670</v>
      </c>
      <c r="C496">
        <v>33300</v>
      </c>
      <c r="D496">
        <v>44000</v>
      </c>
      <c r="E496">
        <v>46664</v>
      </c>
      <c r="F496">
        <v>49328</v>
      </c>
      <c r="G496">
        <v>51992</v>
      </c>
      <c r="H496">
        <v>54656</v>
      </c>
      <c r="I496">
        <v>57320</v>
      </c>
      <c r="J496">
        <v>59984</v>
      </c>
      <c r="K496">
        <v>62648</v>
      </c>
      <c r="L496">
        <v>53300</v>
      </c>
      <c r="M496">
        <v>70350</v>
      </c>
      <c r="N496">
        <v>74614</v>
      </c>
      <c r="O496">
        <v>78878</v>
      </c>
      <c r="P496">
        <v>83142</v>
      </c>
      <c r="Q496">
        <v>87406</v>
      </c>
      <c r="R496">
        <v>91670</v>
      </c>
      <c r="S496">
        <v>95934</v>
      </c>
      <c r="T496">
        <v>100198</v>
      </c>
      <c r="V496" s="119">
        <v>36600</v>
      </c>
      <c r="W496" s="120">
        <v>48350</v>
      </c>
      <c r="X496" s="120">
        <v>51278</v>
      </c>
      <c r="Y496" s="120">
        <v>54206</v>
      </c>
      <c r="Z496" s="120">
        <v>57134</v>
      </c>
      <c r="AA496" s="120">
        <v>60062</v>
      </c>
      <c r="AB496" s="120">
        <v>62990</v>
      </c>
      <c r="AC496" s="120">
        <v>65918</v>
      </c>
      <c r="AD496" s="121">
        <v>68846</v>
      </c>
      <c r="AE496" s="119">
        <v>58550</v>
      </c>
      <c r="AF496" s="120">
        <v>77300</v>
      </c>
      <c r="AG496" s="120">
        <v>81984</v>
      </c>
      <c r="AH496" s="120">
        <v>86668</v>
      </c>
      <c r="AI496" s="120">
        <v>91352</v>
      </c>
      <c r="AJ496" s="120">
        <v>96036</v>
      </c>
      <c r="AK496" s="120">
        <v>100720</v>
      </c>
      <c r="AL496" s="120">
        <v>105404</v>
      </c>
      <c r="AM496" s="121">
        <v>110088</v>
      </c>
      <c r="AO496" s="119">
        <v>38800</v>
      </c>
      <c r="AP496" s="120">
        <v>51250</v>
      </c>
      <c r="AQ496" s="120">
        <v>54354</v>
      </c>
      <c r="AR496" s="120">
        <v>57458</v>
      </c>
      <c r="AS496" s="120">
        <v>60562</v>
      </c>
      <c r="AT496" s="120">
        <v>63666</v>
      </c>
      <c r="AU496" s="120">
        <v>66770</v>
      </c>
      <c r="AV496" s="120">
        <v>69874</v>
      </c>
      <c r="AW496" s="121">
        <v>72978</v>
      </c>
      <c r="AX496" s="119">
        <v>62100</v>
      </c>
      <c r="AY496" s="120">
        <v>82000</v>
      </c>
      <c r="AZ496" s="120">
        <v>86968</v>
      </c>
      <c r="BA496" s="120">
        <v>91936</v>
      </c>
      <c r="BB496" s="120">
        <v>96904</v>
      </c>
      <c r="BC496" s="120">
        <v>101872</v>
      </c>
      <c r="BD496" s="120">
        <v>106840</v>
      </c>
      <c r="BE496" s="120">
        <v>111808</v>
      </c>
      <c r="BF496" s="121">
        <v>116776</v>
      </c>
      <c r="BH496" s="119">
        <v>39450</v>
      </c>
      <c r="BI496" s="120">
        <v>52100</v>
      </c>
      <c r="BJ496" s="120">
        <v>55256</v>
      </c>
      <c r="BK496" s="120">
        <v>58412</v>
      </c>
      <c r="BL496" s="120">
        <v>61568</v>
      </c>
      <c r="BM496" s="120">
        <v>64724</v>
      </c>
      <c r="BN496" s="120">
        <v>67880</v>
      </c>
      <c r="BO496" s="120">
        <v>71036</v>
      </c>
      <c r="BP496" s="121">
        <v>74192</v>
      </c>
      <c r="BQ496" s="119">
        <v>63100</v>
      </c>
      <c r="BR496" s="120">
        <v>83300</v>
      </c>
      <c r="BS496" s="120">
        <v>88348</v>
      </c>
      <c r="BT496" s="120">
        <v>93396</v>
      </c>
      <c r="BU496" s="120">
        <v>98444</v>
      </c>
      <c r="BV496" s="120">
        <v>103492</v>
      </c>
      <c r="BW496" s="120">
        <v>108540</v>
      </c>
      <c r="BX496" s="120">
        <v>113588</v>
      </c>
      <c r="BY496" s="121">
        <v>118636</v>
      </c>
    </row>
    <row r="497" spans="1:77" x14ac:dyDescent="0.25">
      <c r="A497" s="85" t="s">
        <v>671</v>
      </c>
      <c r="C497">
        <v>51250</v>
      </c>
      <c r="D497">
        <v>67650</v>
      </c>
      <c r="E497">
        <v>71750</v>
      </c>
      <c r="F497">
        <v>75850</v>
      </c>
      <c r="G497">
        <v>79950</v>
      </c>
      <c r="H497">
        <v>84050</v>
      </c>
      <c r="I497">
        <v>88150</v>
      </c>
      <c r="J497">
        <v>92250</v>
      </c>
      <c r="K497">
        <v>96350</v>
      </c>
      <c r="L497">
        <v>82000</v>
      </c>
      <c r="M497">
        <v>108250</v>
      </c>
      <c r="N497">
        <v>114810</v>
      </c>
      <c r="O497">
        <v>121370</v>
      </c>
      <c r="P497">
        <v>127930</v>
      </c>
      <c r="Q497">
        <v>134490</v>
      </c>
      <c r="R497">
        <v>141050</v>
      </c>
      <c r="S497">
        <v>147610</v>
      </c>
      <c r="T497">
        <v>154170</v>
      </c>
      <c r="V497" s="119">
        <v>51550</v>
      </c>
      <c r="W497" s="120">
        <v>68050</v>
      </c>
      <c r="X497" s="120">
        <v>72174</v>
      </c>
      <c r="Y497" s="120">
        <v>76298</v>
      </c>
      <c r="Z497" s="120">
        <v>80422</v>
      </c>
      <c r="AA497" s="120">
        <v>84546</v>
      </c>
      <c r="AB497" s="120">
        <v>88670</v>
      </c>
      <c r="AC497" s="120">
        <v>92794</v>
      </c>
      <c r="AD497" s="121">
        <v>96918</v>
      </c>
      <c r="AE497" s="119">
        <v>82500</v>
      </c>
      <c r="AF497" s="120">
        <v>108900</v>
      </c>
      <c r="AG497" s="120">
        <v>115500</v>
      </c>
      <c r="AH497" s="120">
        <v>122100</v>
      </c>
      <c r="AI497" s="120">
        <v>128700</v>
      </c>
      <c r="AJ497" s="120">
        <v>135300</v>
      </c>
      <c r="AK497" s="120">
        <v>141900</v>
      </c>
      <c r="AL497" s="120">
        <v>148500</v>
      </c>
      <c r="AM497" s="121">
        <v>155100</v>
      </c>
      <c r="AO497" s="119">
        <v>55700</v>
      </c>
      <c r="AP497" s="120">
        <v>73550</v>
      </c>
      <c r="AQ497" s="120">
        <v>78006</v>
      </c>
      <c r="AR497" s="120">
        <v>82462</v>
      </c>
      <c r="AS497" s="120">
        <v>86918</v>
      </c>
      <c r="AT497" s="120">
        <v>91374</v>
      </c>
      <c r="AU497" s="120">
        <v>95830</v>
      </c>
      <c r="AV497" s="120">
        <v>100286</v>
      </c>
      <c r="AW497" s="121">
        <v>104742</v>
      </c>
      <c r="AX497" s="119">
        <v>89100</v>
      </c>
      <c r="AY497" s="120">
        <v>117650</v>
      </c>
      <c r="AZ497" s="120">
        <v>124778</v>
      </c>
      <c r="BA497" s="120">
        <v>131906</v>
      </c>
      <c r="BB497" s="120">
        <v>139034</v>
      </c>
      <c r="BC497" s="120">
        <v>146162</v>
      </c>
      <c r="BD497" s="120">
        <v>153290</v>
      </c>
      <c r="BE497" s="120">
        <v>160418</v>
      </c>
      <c r="BF497" s="121">
        <v>167546</v>
      </c>
      <c r="BH497" s="119">
        <v>56700</v>
      </c>
      <c r="BI497" s="120">
        <v>74850</v>
      </c>
      <c r="BJ497" s="120">
        <v>79386</v>
      </c>
      <c r="BK497" s="120">
        <v>83922</v>
      </c>
      <c r="BL497" s="120">
        <v>88458</v>
      </c>
      <c r="BM497" s="120">
        <v>92994</v>
      </c>
      <c r="BN497" s="120">
        <v>97530</v>
      </c>
      <c r="BO497" s="120">
        <v>102066</v>
      </c>
      <c r="BP497" s="121">
        <v>106602</v>
      </c>
      <c r="BQ497" s="119">
        <v>90700</v>
      </c>
      <c r="BR497" s="120">
        <v>119750</v>
      </c>
      <c r="BS497" s="120">
        <v>127006</v>
      </c>
      <c r="BT497" s="120">
        <v>134262</v>
      </c>
      <c r="BU497" s="120">
        <v>141518</v>
      </c>
      <c r="BV497" s="120">
        <v>148774</v>
      </c>
      <c r="BW497" s="120">
        <v>156030</v>
      </c>
      <c r="BX497" s="120">
        <v>163286</v>
      </c>
      <c r="BY497" s="121">
        <v>170542</v>
      </c>
    </row>
    <row r="498" spans="1:77" x14ac:dyDescent="0.25">
      <c r="A498" s="85" t="s">
        <v>672</v>
      </c>
      <c r="C498">
        <v>34400</v>
      </c>
      <c r="D498">
        <v>45450</v>
      </c>
      <c r="E498">
        <v>48202</v>
      </c>
      <c r="F498">
        <v>50954</v>
      </c>
      <c r="G498">
        <v>53706</v>
      </c>
      <c r="H498">
        <v>56458</v>
      </c>
      <c r="I498">
        <v>59210</v>
      </c>
      <c r="J498">
        <v>61962</v>
      </c>
      <c r="K498">
        <v>64714</v>
      </c>
      <c r="L498">
        <v>55050</v>
      </c>
      <c r="M498">
        <v>72650</v>
      </c>
      <c r="N498">
        <v>77054</v>
      </c>
      <c r="O498">
        <v>81458</v>
      </c>
      <c r="P498">
        <v>85862</v>
      </c>
      <c r="Q498">
        <v>90266</v>
      </c>
      <c r="R498">
        <v>94670</v>
      </c>
      <c r="S498">
        <v>99074</v>
      </c>
      <c r="T498">
        <v>103478</v>
      </c>
      <c r="V498" s="119">
        <v>36650</v>
      </c>
      <c r="W498" s="120">
        <v>48400</v>
      </c>
      <c r="X498" s="120">
        <v>51332</v>
      </c>
      <c r="Y498" s="120">
        <v>54264</v>
      </c>
      <c r="Z498" s="120">
        <v>57196</v>
      </c>
      <c r="AA498" s="120">
        <v>60128</v>
      </c>
      <c r="AB498" s="120">
        <v>63060</v>
      </c>
      <c r="AC498" s="120">
        <v>65992</v>
      </c>
      <c r="AD498" s="121">
        <v>68924</v>
      </c>
      <c r="AE498" s="119">
        <v>58650</v>
      </c>
      <c r="AF498" s="120">
        <v>77450</v>
      </c>
      <c r="AG498" s="120">
        <v>82142</v>
      </c>
      <c r="AH498" s="120">
        <v>86834</v>
      </c>
      <c r="AI498" s="120">
        <v>91526</v>
      </c>
      <c r="AJ498" s="120">
        <v>96218</v>
      </c>
      <c r="AK498" s="120">
        <v>100910</v>
      </c>
      <c r="AL498" s="120">
        <v>105602</v>
      </c>
      <c r="AM498" s="121">
        <v>110294</v>
      </c>
      <c r="AO498" s="119">
        <v>38550</v>
      </c>
      <c r="AP498" s="120">
        <v>50900</v>
      </c>
      <c r="AQ498" s="120">
        <v>53984</v>
      </c>
      <c r="AR498" s="120">
        <v>57068</v>
      </c>
      <c r="AS498" s="120">
        <v>60152</v>
      </c>
      <c r="AT498" s="120">
        <v>63236</v>
      </c>
      <c r="AU498" s="120">
        <v>66320</v>
      </c>
      <c r="AV498" s="120">
        <v>69404</v>
      </c>
      <c r="AW498" s="121">
        <v>72488</v>
      </c>
      <c r="AX498" s="119">
        <v>61700</v>
      </c>
      <c r="AY498" s="120">
        <v>81450</v>
      </c>
      <c r="AZ498" s="120">
        <v>86386</v>
      </c>
      <c r="BA498" s="120">
        <v>91322</v>
      </c>
      <c r="BB498" s="120">
        <v>96258</v>
      </c>
      <c r="BC498" s="120">
        <v>101194</v>
      </c>
      <c r="BD498" s="120">
        <v>106130</v>
      </c>
      <c r="BE498" s="120">
        <v>111066</v>
      </c>
      <c r="BF498" s="121">
        <v>116002</v>
      </c>
      <c r="BH498" s="119">
        <v>40100</v>
      </c>
      <c r="BI498" s="120">
        <v>52950</v>
      </c>
      <c r="BJ498" s="120">
        <v>56158</v>
      </c>
      <c r="BK498" s="120">
        <v>59366</v>
      </c>
      <c r="BL498" s="120">
        <v>62574</v>
      </c>
      <c r="BM498" s="120">
        <v>65782</v>
      </c>
      <c r="BN498" s="120">
        <v>68990</v>
      </c>
      <c r="BO498" s="120">
        <v>72198</v>
      </c>
      <c r="BP498" s="121">
        <v>75406</v>
      </c>
      <c r="BQ498" s="119">
        <v>64150</v>
      </c>
      <c r="BR498" s="120">
        <v>84700</v>
      </c>
      <c r="BS498" s="120">
        <v>89832</v>
      </c>
      <c r="BT498" s="120">
        <v>94964</v>
      </c>
      <c r="BU498" s="120">
        <v>100096</v>
      </c>
      <c r="BV498" s="120">
        <v>105228</v>
      </c>
      <c r="BW498" s="120">
        <v>110360</v>
      </c>
      <c r="BX498" s="120">
        <v>115492</v>
      </c>
      <c r="BY498" s="121">
        <v>120624</v>
      </c>
    </row>
    <row r="499" spans="1:77" x14ac:dyDescent="0.25">
      <c r="A499" s="85" t="s">
        <v>673</v>
      </c>
      <c r="C499">
        <v>50250</v>
      </c>
      <c r="D499">
        <v>66350</v>
      </c>
      <c r="E499">
        <v>70370</v>
      </c>
      <c r="F499">
        <v>74390</v>
      </c>
      <c r="G499">
        <v>78410</v>
      </c>
      <c r="H499">
        <v>82430</v>
      </c>
      <c r="I499">
        <v>86450</v>
      </c>
      <c r="J499">
        <v>90470</v>
      </c>
      <c r="K499">
        <v>94490</v>
      </c>
      <c r="L499">
        <v>80400</v>
      </c>
      <c r="M499">
        <v>106150</v>
      </c>
      <c r="N499">
        <v>112582</v>
      </c>
      <c r="O499">
        <v>119014</v>
      </c>
      <c r="P499">
        <v>125446</v>
      </c>
      <c r="Q499">
        <v>131878</v>
      </c>
      <c r="R499">
        <v>138310</v>
      </c>
      <c r="S499">
        <v>144742</v>
      </c>
      <c r="T499">
        <v>151174</v>
      </c>
      <c r="V499" s="119">
        <v>51600</v>
      </c>
      <c r="W499" s="120">
        <v>68150</v>
      </c>
      <c r="X499" s="120">
        <v>72278</v>
      </c>
      <c r="Y499" s="120">
        <v>76406</v>
      </c>
      <c r="Z499" s="120">
        <v>80534</v>
      </c>
      <c r="AA499" s="120">
        <v>84662</v>
      </c>
      <c r="AB499" s="120">
        <v>88790</v>
      </c>
      <c r="AC499" s="120">
        <v>92918</v>
      </c>
      <c r="AD499" s="121">
        <v>97046</v>
      </c>
      <c r="AE499" s="119">
        <v>82550</v>
      </c>
      <c r="AF499" s="120">
        <v>109000</v>
      </c>
      <c r="AG499" s="120">
        <v>115604</v>
      </c>
      <c r="AH499" s="120">
        <v>122208</v>
      </c>
      <c r="AI499" s="120">
        <v>128812</v>
      </c>
      <c r="AJ499" s="120">
        <v>135416</v>
      </c>
      <c r="AK499" s="120">
        <v>142020</v>
      </c>
      <c r="AL499" s="120">
        <v>148624</v>
      </c>
      <c r="AM499" s="121">
        <v>155228</v>
      </c>
      <c r="AO499" s="119">
        <v>55700</v>
      </c>
      <c r="AP499" s="120">
        <v>73550</v>
      </c>
      <c r="AQ499" s="120">
        <v>78006</v>
      </c>
      <c r="AR499" s="120">
        <v>82462</v>
      </c>
      <c r="AS499" s="120">
        <v>86918</v>
      </c>
      <c r="AT499" s="120">
        <v>91374</v>
      </c>
      <c r="AU499" s="120">
        <v>95830</v>
      </c>
      <c r="AV499" s="120">
        <v>100286</v>
      </c>
      <c r="AW499" s="121">
        <v>104742</v>
      </c>
      <c r="AX499" s="119">
        <v>89100</v>
      </c>
      <c r="AY499" s="120">
        <v>117650</v>
      </c>
      <c r="AZ499" s="120">
        <v>124778</v>
      </c>
      <c r="BA499" s="120">
        <v>131906</v>
      </c>
      <c r="BB499" s="120">
        <v>139034</v>
      </c>
      <c r="BC499" s="120">
        <v>146162</v>
      </c>
      <c r="BD499" s="120">
        <v>153290</v>
      </c>
      <c r="BE499" s="120">
        <v>160418</v>
      </c>
      <c r="BF499" s="121">
        <v>167546</v>
      </c>
      <c r="BH499" s="119">
        <v>56750</v>
      </c>
      <c r="BI499" s="120">
        <v>74950</v>
      </c>
      <c r="BJ499" s="120">
        <v>79490</v>
      </c>
      <c r="BK499" s="120">
        <v>84030</v>
      </c>
      <c r="BL499" s="120">
        <v>88570</v>
      </c>
      <c r="BM499" s="120">
        <v>93110</v>
      </c>
      <c r="BN499" s="120">
        <v>97650</v>
      </c>
      <c r="BO499" s="120">
        <v>102190</v>
      </c>
      <c r="BP499" s="121">
        <v>106730</v>
      </c>
      <c r="BQ499" s="119">
        <v>90800</v>
      </c>
      <c r="BR499" s="120">
        <v>119900</v>
      </c>
      <c r="BS499" s="120">
        <v>127164</v>
      </c>
      <c r="BT499" s="120">
        <v>134428</v>
      </c>
      <c r="BU499" s="120">
        <v>141692</v>
      </c>
      <c r="BV499" s="120">
        <v>148956</v>
      </c>
      <c r="BW499" s="120">
        <v>156220</v>
      </c>
      <c r="BX499" s="120">
        <v>163484</v>
      </c>
      <c r="BY499" s="121">
        <v>170748</v>
      </c>
    </row>
    <row r="500" spans="1:77" x14ac:dyDescent="0.25">
      <c r="A500" s="85" t="s">
        <v>674</v>
      </c>
      <c r="C500">
        <v>40750</v>
      </c>
      <c r="D500">
        <v>53800</v>
      </c>
      <c r="E500">
        <v>57060</v>
      </c>
      <c r="F500">
        <v>60320</v>
      </c>
      <c r="G500">
        <v>63580</v>
      </c>
      <c r="H500">
        <v>66840</v>
      </c>
      <c r="I500">
        <v>70100</v>
      </c>
      <c r="J500">
        <v>73360</v>
      </c>
      <c r="K500">
        <v>76620</v>
      </c>
      <c r="L500">
        <v>65200</v>
      </c>
      <c r="M500">
        <v>86050</v>
      </c>
      <c r="N500">
        <v>91266</v>
      </c>
      <c r="O500">
        <v>96482</v>
      </c>
      <c r="P500">
        <v>101698</v>
      </c>
      <c r="Q500">
        <v>106914</v>
      </c>
      <c r="R500">
        <v>112130</v>
      </c>
      <c r="S500">
        <v>117346</v>
      </c>
      <c r="T500">
        <v>122562</v>
      </c>
      <c r="V500" s="119">
        <v>43000</v>
      </c>
      <c r="W500" s="120">
        <v>56800</v>
      </c>
      <c r="X500" s="120">
        <v>60240</v>
      </c>
      <c r="Y500" s="120">
        <v>63680</v>
      </c>
      <c r="Z500" s="120">
        <v>67120</v>
      </c>
      <c r="AA500" s="120">
        <v>70560</v>
      </c>
      <c r="AB500" s="120">
        <v>74000</v>
      </c>
      <c r="AC500" s="120">
        <v>77440</v>
      </c>
      <c r="AD500" s="121">
        <v>80880</v>
      </c>
      <c r="AE500" s="119">
        <v>68800</v>
      </c>
      <c r="AF500" s="120">
        <v>90850</v>
      </c>
      <c r="AG500" s="120">
        <v>96354</v>
      </c>
      <c r="AH500" s="120">
        <v>101858</v>
      </c>
      <c r="AI500" s="120">
        <v>107362</v>
      </c>
      <c r="AJ500" s="120">
        <v>112866</v>
      </c>
      <c r="AK500" s="120">
        <v>118370</v>
      </c>
      <c r="AL500" s="120">
        <v>123874</v>
      </c>
      <c r="AM500" s="121">
        <v>129378</v>
      </c>
      <c r="AO500" s="119">
        <v>45850</v>
      </c>
      <c r="AP500" s="120">
        <v>60550</v>
      </c>
      <c r="AQ500" s="120">
        <v>64218</v>
      </c>
      <c r="AR500" s="120">
        <v>67886</v>
      </c>
      <c r="AS500" s="120">
        <v>71554</v>
      </c>
      <c r="AT500" s="120">
        <v>75222</v>
      </c>
      <c r="AU500" s="120">
        <v>78890</v>
      </c>
      <c r="AV500" s="120">
        <v>82558</v>
      </c>
      <c r="AW500" s="121">
        <v>86226</v>
      </c>
      <c r="AX500" s="119">
        <v>73350</v>
      </c>
      <c r="AY500" s="120">
        <v>96850</v>
      </c>
      <c r="AZ500" s="120">
        <v>102718</v>
      </c>
      <c r="BA500" s="120">
        <v>108586</v>
      </c>
      <c r="BB500" s="120">
        <v>114454</v>
      </c>
      <c r="BC500" s="120">
        <v>120322</v>
      </c>
      <c r="BD500" s="120">
        <v>126190</v>
      </c>
      <c r="BE500" s="120">
        <v>132058</v>
      </c>
      <c r="BF500" s="121">
        <v>137926</v>
      </c>
      <c r="BH500" s="119">
        <v>45850</v>
      </c>
      <c r="BI500" s="120">
        <v>60550</v>
      </c>
      <c r="BJ500" s="120">
        <v>64218</v>
      </c>
      <c r="BK500" s="120">
        <v>67886</v>
      </c>
      <c r="BL500" s="120">
        <v>71554</v>
      </c>
      <c r="BM500" s="120">
        <v>75222</v>
      </c>
      <c r="BN500" s="120">
        <v>78890</v>
      </c>
      <c r="BO500" s="120">
        <v>82558</v>
      </c>
      <c r="BP500" s="121">
        <v>86226</v>
      </c>
      <c r="BQ500" s="119">
        <v>73350</v>
      </c>
      <c r="BR500" s="120">
        <v>96850</v>
      </c>
      <c r="BS500" s="120">
        <v>102718</v>
      </c>
      <c r="BT500" s="120">
        <v>108586</v>
      </c>
      <c r="BU500" s="120">
        <v>114454</v>
      </c>
      <c r="BV500" s="120">
        <v>120322</v>
      </c>
      <c r="BW500" s="120">
        <v>126190</v>
      </c>
      <c r="BX500" s="120">
        <v>132058</v>
      </c>
      <c r="BY500" s="121">
        <v>137926</v>
      </c>
    </row>
    <row r="501" spans="1:77" x14ac:dyDescent="0.25">
      <c r="A501" s="85" t="s">
        <v>675</v>
      </c>
      <c r="C501">
        <v>33450</v>
      </c>
      <c r="D501">
        <v>44200</v>
      </c>
      <c r="E501">
        <v>46876</v>
      </c>
      <c r="F501">
        <v>49552</v>
      </c>
      <c r="G501">
        <v>52228</v>
      </c>
      <c r="H501">
        <v>54904</v>
      </c>
      <c r="I501">
        <v>57580</v>
      </c>
      <c r="J501">
        <v>60256</v>
      </c>
      <c r="K501">
        <v>62932</v>
      </c>
      <c r="L501">
        <v>53500</v>
      </c>
      <c r="M501">
        <v>70600</v>
      </c>
      <c r="N501">
        <v>74880</v>
      </c>
      <c r="O501">
        <v>79160</v>
      </c>
      <c r="P501">
        <v>83440</v>
      </c>
      <c r="Q501">
        <v>87720</v>
      </c>
      <c r="R501">
        <v>92000</v>
      </c>
      <c r="S501">
        <v>96280</v>
      </c>
      <c r="T501">
        <v>100560</v>
      </c>
      <c r="V501" s="119">
        <v>36750</v>
      </c>
      <c r="W501" s="120">
        <v>48550</v>
      </c>
      <c r="X501" s="120">
        <v>51490</v>
      </c>
      <c r="Y501" s="120">
        <v>54430</v>
      </c>
      <c r="Z501" s="120">
        <v>57370</v>
      </c>
      <c r="AA501" s="120">
        <v>60310</v>
      </c>
      <c r="AB501" s="120">
        <v>63250</v>
      </c>
      <c r="AC501" s="120">
        <v>66190</v>
      </c>
      <c r="AD501" s="121">
        <v>69130</v>
      </c>
      <c r="AE501" s="119">
        <v>58800</v>
      </c>
      <c r="AF501" s="120">
        <v>77650</v>
      </c>
      <c r="AG501" s="120">
        <v>82354</v>
      </c>
      <c r="AH501" s="120">
        <v>87058</v>
      </c>
      <c r="AI501" s="120">
        <v>91762</v>
      </c>
      <c r="AJ501" s="120">
        <v>96466</v>
      </c>
      <c r="AK501" s="120">
        <v>101170</v>
      </c>
      <c r="AL501" s="120">
        <v>105874</v>
      </c>
      <c r="AM501" s="121">
        <v>110578</v>
      </c>
      <c r="AO501" s="119">
        <v>38550</v>
      </c>
      <c r="AP501" s="120">
        <v>50900</v>
      </c>
      <c r="AQ501" s="120">
        <v>53984</v>
      </c>
      <c r="AR501" s="120">
        <v>57068</v>
      </c>
      <c r="AS501" s="120">
        <v>60152</v>
      </c>
      <c r="AT501" s="120">
        <v>63236</v>
      </c>
      <c r="AU501" s="120">
        <v>66320</v>
      </c>
      <c r="AV501" s="120">
        <v>69404</v>
      </c>
      <c r="AW501" s="121">
        <v>72488</v>
      </c>
      <c r="AX501" s="119">
        <v>61700</v>
      </c>
      <c r="AY501" s="120">
        <v>81450</v>
      </c>
      <c r="AZ501" s="120">
        <v>86386</v>
      </c>
      <c r="BA501" s="120">
        <v>91322</v>
      </c>
      <c r="BB501" s="120">
        <v>96258</v>
      </c>
      <c r="BC501" s="120">
        <v>101194</v>
      </c>
      <c r="BD501" s="120">
        <v>106130</v>
      </c>
      <c r="BE501" s="120">
        <v>111066</v>
      </c>
      <c r="BF501" s="121">
        <v>116002</v>
      </c>
      <c r="BH501" s="119">
        <v>40450</v>
      </c>
      <c r="BI501" s="120">
        <v>53400</v>
      </c>
      <c r="BJ501" s="120">
        <v>56636</v>
      </c>
      <c r="BK501" s="120">
        <v>59872</v>
      </c>
      <c r="BL501" s="120">
        <v>63108</v>
      </c>
      <c r="BM501" s="120">
        <v>66344</v>
      </c>
      <c r="BN501" s="120">
        <v>69580</v>
      </c>
      <c r="BO501" s="120">
        <v>72816</v>
      </c>
      <c r="BP501" s="121">
        <v>76052</v>
      </c>
      <c r="BQ501" s="119">
        <v>64700</v>
      </c>
      <c r="BR501" s="120">
        <v>85450</v>
      </c>
      <c r="BS501" s="120">
        <v>90626</v>
      </c>
      <c r="BT501" s="120">
        <v>95802</v>
      </c>
      <c r="BU501" s="120">
        <v>100978</v>
      </c>
      <c r="BV501" s="120">
        <v>106154</v>
      </c>
      <c r="BW501" s="120">
        <v>111330</v>
      </c>
      <c r="BX501" s="120">
        <v>116506</v>
      </c>
      <c r="BY501" s="121">
        <v>121682</v>
      </c>
    </row>
    <row r="502" spans="1:77" x14ac:dyDescent="0.25">
      <c r="A502" s="85" t="s">
        <v>676</v>
      </c>
      <c r="C502">
        <v>33600</v>
      </c>
      <c r="D502">
        <v>44400</v>
      </c>
      <c r="E502">
        <v>47088</v>
      </c>
      <c r="F502">
        <v>49776</v>
      </c>
      <c r="G502">
        <v>52464</v>
      </c>
      <c r="H502">
        <v>55152</v>
      </c>
      <c r="I502">
        <v>57840</v>
      </c>
      <c r="J502">
        <v>60528</v>
      </c>
      <c r="K502">
        <v>63216</v>
      </c>
      <c r="L502">
        <v>53750</v>
      </c>
      <c r="M502">
        <v>70950</v>
      </c>
      <c r="N502">
        <v>75250</v>
      </c>
      <c r="O502">
        <v>79550</v>
      </c>
      <c r="P502">
        <v>83850</v>
      </c>
      <c r="Q502">
        <v>88150</v>
      </c>
      <c r="R502">
        <v>92450</v>
      </c>
      <c r="S502">
        <v>96750</v>
      </c>
      <c r="T502">
        <v>101050</v>
      </c>
      <c r="V502" s="119">
        <v>35300</v>
      </c>
      <c r="W502" s="120">
        <v>46600</v>
      </c>
      <c r="X502" s="120">
        <v>49424</v>
      </c>
      <c r="Y502" s="120">
        <v>52248</v>
      </c>
      <c r="Z502" s="120">
        <v>55072</v>
      </c>
      <c r="AA502" s="120">
        <v>57896</v>
      </c>
      <c r="AB502" s="120">
        <v>60720</v>
      </c>
      <c r="AC502" s="120">
        <v>63544</v>
      </c>
      <c r="AD502" s="121">
        <v>66368</v>
      </c>
      <c r="AE502" s="119">
        <v>56500</v>
      </c>
      <c r="AF502" s="120">
        <v>74600</v>
      </c>
      <c r="AG502" s="120">
        <v>79120</v>
      </c>
      <c r="AH502" s="120">
        <v>83640</v>
      </c>
      <c r="AI502" s="120">
        <v>88160</v>
      </c>
      <c r="AJ502" s="120">
        <v>92680</v>
      </c>
      <c r="AK502" s="120">
        <v>97200</v>
      </c>
      <c r="AL502" s="120">
        <v>101720</v>
      </c>
      <c r="AM502" s="121">
        <v>106240</v>
      </c>
      <c r="AO502" s="119">
        <v>38550</v>
      </c>
      <c r="AP502" s="120">
        <v>50900</v>
      </c>
      <c r="AQ502" s="120">
        <v>53984</v>
      </c>
      <c r="AR502" s="120">
        <v>57068</v>
      </c>
      <c r="AS502" s="120">
        <v>60152</v>
      </c>
      <c r="AT502" s="120">
        <v>63236</v>
      </c>
      <c r="AU502" s="120">
        <v>66320</v>
      </c>
      <c r="AV502" s="120">
        <v>69404</v>
      </c>
      <c r="AW502" s="121">
        <v>72488</v>
      </c>
      <c r="AX502" s="119">
        <v>61700</v>
      </c>
      <c r="AY502" s="120">
        <v>81450</v>
      </c>
      <c r="AZ502" s="120">
        <v>86386</v>
      </c>
      <c r="BA502" s="120">
        <v>91322</v>
      </c>
      <c r="BB502" s="120">
        <v>96258</v>
      </c>
      <c r="BC502" s="120">
        <v>101194</v>
      </c>
      <c r="BD502" s="120">
        <v>106130</v>
      </c>
      <c r="BE502" s="120">
        <v>111066</v>
      </c>
      <c r="BF502" s="121">
        <v>116002</v>
      </c>
      <c r="BH502" s="119">
        <v>38750</v>
      </c>
      <c r="BI502" s="120">
        <v>51150</v>
      </c>
      <c r="BJ502" s="120">
        <v>54250</v>
      </c>
      <c r="BK502" s="120">
        <v>57350</v>
      </c>
      <c r="BL502" s="120">
        <v>60450</v>
      </c>
      <c r="BM502" s="120">
        <v>63550</v>
      </c>
      <c r="BN502" s="120">
        <v>66650</v>
      </c>
      <c r="BO502" s="120">
        <v>69750</v>
      </c>
      <c r="BP502" s="121">
        <v>72850</v>
      </c>
      <c r="BQ502" s="119">
        <v>62000</v>
      </c>
      <c r="BR502" s="120">
        <v>81850</v>
      </c>
      <c r="BS502" s="120">
        <v>86810</v>
      </c>
      <c r="BT502" s="120">
        <v>91770</v>
      </c>
      <c r="BU502" s="120">
        <v>96730</v>
      </c>
      <c r="BV502" s="120">
        <v>101690</v>
      </c>
      <c r="BW502" s="120">
        <v>106650</v>
      </c>
      <c r="BX502" s="120">
        <v>111610</v>
      </c>
      <c r="BY502" s="121">
        <v>116570</v>
      </c>
    </row>
    <row r="503" spans="1:77" x14ac:dyDescent="0.25">
      <c r="A503" s="85" t="s">
        <v>677</v>
      </c>
      <c r="C503">
        <v>51250</v>
      </c>
      <c r="D503">
        <v>67650</v>
      </c>
      <c r="E503">
        <v>71750</v>
      </c>
      <c r="F503">
        <v>75850</v>
      </c>
      <c r="G503">
        <v>79950</v>
      </c>
      <c r="H503">
        <v>84050</v>
      </c>
      <c r="I503">
        <v>88150</v>
      </c>
      <c r="J503">
        <v>92250</v>
      </c>
      <c r="K503">
        <v>96350</v>
      </c>
      <c r="L503">
        <v>82000</v>
      </c>
      <c r="M503">
        <v>108250</v>
      </c>
      <c r="N503">
        <v>114810</v>
      </c>
      <c r="O503">
        <v>121370</v>
      </c>
      <c r="P503">
        <v>127930</v>
      </c>
      <c r="Q503">
        <v>134490</v>
      </c>
      <c r="R503">
        <v>141050</v>
      </c>
      <c r="S503">
        <v>147610</v>
      </c>
      <c r="T503">
        <v>154170</v>
      </c>
      <c r="V503" s="119">
        <v>51550</v>
      </c>
      <c r="W503" s="120">
        <v>68050</v>
      </c>
      <c r="X503" s="120">
        <v>72174</v>
      </c>
      <c r="Y503" s="120">
        <v>76298</v>
      </c>
      <c r="Z503" s="120">
        <v>80422</v>
      </c>
      <c r="AA503" s="120">
        <v>84546</v>
      </c>
      <c r="AB503" s="120">
        <v>88670</v>
      </c>
      <c r="AC503" s="120">
        <v>92794</v>
      </c>
      <c r="AD503" s="121">
        <v>96918</v>
      </c>
      <c r="AE503" s="119">
        <v>82500</v>
      </c>
      <c r="AF503" s="120">
        <v>108900</v>
      </c>
      <c r="AG503" s="120">
        <v>115500</v>
      </c>
      <c r="AH503" s="120">
        <v>122100</v>
      </c>
      <c r="AI503" s="120">
        <v>128700</v>
      </c>
      <c r="AJ503" s="120">
        <v>135300</v>
      </c>
      <c r="AK503" s="120">
        <v>141900</v>
      </c>
      <c r="AL503" s="120">
        <v>148500</v>
      </c>
      <c r="AM503" s="121">
        <v>155100</v>
      </c>
      <c r="AO503" s="119">
        <v>55700</v>
      </c>
      <c r="AP503" s="120">
        <v>73550</v>
      </c>
      <c r="AQ503" s="120">
        <v>78006</v>
      </c>
      <c r="AR503" s="120">
        <v>82462</v>
      </c>
      <c r="AS503" s="120">
        <v>86918</v>
      </c>
      <c r="AT503" s="120">
        <v>91374</v>
      </c>
      <c r="AU503" s="120">
        <v>95830</v>
      </c>
      <c r="AV503" s="120">
        <v>100286</v>
      </c>
      <c r="AW503" s="121">
        <v>104742</v>
      </c>
      <c r="AX503" s="119">
        <v>89100</v>
      </c>
      <c r="AY503" s="120">
        <v>117650</v>
      </c>
      <c r="AZ503" s="120">
        <v>124778</v>
      </c>
      <c r="BA503" s="120">
        <v>131906</v>
      </c>
      <c r="BB503" s="120">
        <v>139034</v>
      </c>
      <c r="BC503" s="120">
        <v>146162</v>
      </c>
      <c r="BD503" s="120">
        <v>153290</v>
      </c>
      <c r="BE503" s="120">
        <v>160418</v>
      </c>
      <c r="BF503" s="121">
        <v>167546</v>
      </c>
      <c r="BH503" s="119">
        <v>56700</v>
      </c>
      <c r="BI503" s="120">
        <v>74850</v>
      </c>
      <c r="BJ503" s="120">
        <v>79386</v>
      </c>
      <c r="BK503" s="120">
        <v>83922</v>
      </c>
      <c r="BL503" s="120">
        <v>88458</v>
      </c>
      <c r="BM503" s="120">
        <v>92994</v>
      </c>
      <c r="BN503" s="120">
        <v>97530</v>
      </c>
      <c r="BO503" s="120">
        <v>102066</v>
      </c>
      <c r="BP503" s="121">
        <v>106602</v>
      </c>
      <c r="BQ503" s="119">
        <v>90700</v>
      </c>
      <c r="BR503" s="120">
        <v>119750</v>
      </c>
      <c r="BS503" s="120">
        <v>127006</v>
      </c>
      <c r="BT503" s="120">
        <v>134262</v>
      </c>
      <c r="BU503" s="120">
        <v>141518</v>
      </c>
      <c r="BV503" s="120">
        <v>148774</v>
      </c>
      <c r="BW503" s="120">
        <v>156030</v>
      </c>
      <c r="BX503" s="120">
        <v>163286</v>
      </c>
      <c r="BY503" s="121">
        <v>170542</v>
      </c>
    </row>
    <row r="504" spans="1:77" x14ac:dyDescent="0.25">
      <c r="A504" s="85" t="s">
        <v>678</v>
      </c>
      <c r="C504">
        <v>33300</v>
      </c>
      <c r="D504">
        <v>44000</v>
      </c>
      <c r="E504">
        <v>46664</v>
      </c>
      <c r="F504">
        <v>49328</v>
      </c>
      <c r="G504">
        <v>51992</v>
      </c>
      <c r="H504">
        <v>54656</v>
      </c>
      <c r="I504">
        <v>57320</v>
      </c>
      <c r="J504">
        <v>59984</v>
      </c>
      <c r="K504">
        <v>62648</v>
      </c>
      <c r="L504">
        <v>53300</v>
      </c>
      <c r="M504">
        <v>70350</v>
      </c>
      <c r="N504">
        <v>74614</v>
      </c>
      <c r="O504">
        <v>78878</v>
      </c>
      <c r="P504">
        <v>83142</v>
      </c>
      <c r="Q504">
        <v>87406</v>
      </c>
      <c r="R504">
        <v>91670</v>
      </c>
      <c r="S504">
        <v>95934</v>
      </c>
      <c r="T504">
        <v>100198</v>
      </c>
      <c r="V504" s="119">
        <v>36600</v>
      </c>
      <c r="W504" s="120">
        <v>48350</v>
      </c>
      <c r="X504" s="120">
        <v>51278</v>
      </c>
      <c r="Y504" s="120">
        <v>54206</v>
      </c>
      <c r="Z504" s="120">
        <v>57134</v>
      </c>
      <c r="AA504" s="120">
        <v>60062</v>
      </c>
      <c r="AB504" s="120">
        <v>62990</v>
      </c>
      <c r="AC504" s="120">
        <v>65918</v>
      </c>
      <c r="AD504" s="121">
        <v>68846</v>
      </c>
      <c r="AE504" s="119">
        <v>58550</v>
      </c>
      <c r="AF504" s="120">
        <v>77300</v>
      </c>
      <c r="AG504" s="120">
        <v>81984</v>
      </c>
      <c r="AH504" s="120">
        <v>86668</v>
      </c>
      <c r="AI504" s="120">
        <v>91352</v>
      </c>
      <c r="AJ504" s="120">
        <v>96036</v>
      </c>
      <c r="AK504" s="120">
        <v>100720</v>
      </c>
      <c r="AL504" s="120">
        <v>105404</v>
      </c>
      <c r="AM504" s="121">
        <v>110088</v>
      </c>
      <c r="AO504" s="119">
        <v>38550</v>
      </c>
      <c r="AP504" s="120">
        <v>50900</v>
      </c>
      <c r="AQ504" s="120">
        <v>53984</v>
      </c>
      <c r="AR504" s="120">
        <v>57068</v>
      </c>
      <c r="AS504" s="120">
        <v>60152</v>
      </c>
      <c r="AT504" s="120">
        <v>63236</v>
      </c>
      <c r="AU504" s="120">
        <v>66320</v>
      </c>
      <c r="AV504" s="120">
        <v>69404</v>
      </c>
      <c r="AW504" s="121">
        <v>72488</v>
      </c>
      <c r="AX504" s="119">
        <v>61700</v>
      </c>
      <c r="AY504" s="120">
        <v>81450</v>
      </c>
      <c r="AZ504" s="120">
        <v>86386</v>
      </c>
      <c r="BA504" s="120">
        <v>91322</v>
      </c>
      <c r="BB504" s="120">
        <v>96258</v>
      </c>
      <c r="BC504" s="120">
        <v>101194</v>
      </c>
      <c r="BD504" s="120">
        <v>106130</v>
      </c>
      <c r="BE504" s="120">
        <v>111066</v>
      </c>
      <c r="BF504" s="121">
        <v>116002</v>
      </c>
      <c r="BH504" s="119">
        <v>41550</v>
      </c>
      <c r="BI504" s="120">
        <v>54850</v>
      </c>
      <c r="BJ504" s="120">
        <v>58174</v>
      </c>
      <c r="BK504" s="120">
        <v>61498</v>
      </c>
      <c r="BL504" s="120">
        <v>64822</v>
      </c>
      <c r="BM504" s="120">
        <v>68146</v>
      </c>
      <c r="BN504" s="120">
        <v>71470</v>
      </c>
      <c r="BO504" s="120">
        <v>74794</v>
      </c>
      <c r="BP504" s="121">
        <v>78118</v>
      </c>
      <c r="BQ504" s="119">
        <v>66500</v>
      </c>
      <c r="BR504" s="120">
        <v>87800</v>
      </c>
      <c r="BS504" s="120">
        <v>93120</v>
      </c>
      <c r="BT504" s="120">
        <v>98440</v>
      </c>
      <c r="BU504" s="120">
        <v>103760</v>
      </c>
      <c r="BV504" s="120">
        <v>109080</v>
      </c>
      <c r="BW504" s="120">
        <v>114400</v>
      </c>
      <c r="BX504" s="120">
        <v>119720</v>
      </c>
      <c r="BY504" s="121">
        <v>125040</v>
      </c>
    </row>
    <row r="505" spans="1:77" x14ac:dyDescent="0.25">
      <c r="A505" s="85" t="s">
        <v>679</v>
      </c>
      <c r="C505">
        <v>33600</v>
      </c>
      <c r="D505">
        <v>44400</v>
      </c>
      <c r="E505">
        <v>47088</v>
      </c>
      <c r="F505">
        <v>49776</v>
      </c>
      <c r="G505">
        <v>52464</v>
      </c>
      <c r="H505">
        <v>55152</v>
      </c>
      <c r="I505">
        <v>57840</v>
      </c>
      <c r="J505">
        <v>60528</v>
      </c>
      <c r="K505">
        <v>63216</v>
      </c>
      <c r="L505">
        <v>53750</v>
      </c>
      <c r="M505">
        <v>70950</v>
      </c>
      <c r="N505">
        <v>75250</v>
      </c>
      <c r="O505">
        <v>79550</v>
      </c>
      <c r="P505">
        <v>83850</v>
      </c>
      <c r="Q505">
        <v>88150</v>
      </c>
      <c r="R505">
        <v>92450</v>
      </c>
      <c r="S505">
        <v>96750</v>
      </c>
      <c r="T505">
        <v>101050</v>
      </c>
      <c r="V505" s="119">
        <v>35550</v>
      </c>
      <c r="W505" s="120">
        <v>46950</v>
      </c>
      <c r="X505" s="120">
        <v>49794</v>
      </c>
      <c r="Y505" s="120">
        <v>52638</v>
      </c>
      <c r="Z505" s="120">
        <v>55482</v>
      </c>
      <c r="AA505" s="120">
        <v>58326</v>
      </c>
      <c r="AB505" s="120">
        <v>61170</v>
      </c>
      <c r="AC505" s="120">
        <v>64014</v>
      </c>
      <c r="AD505" s="121">
        <v>66858</v>
      </c>
      <c r="AE505" s="119">
        <v>56900</v>
      </c>
      <c r="AF505" s="120">
        <v>75150</v>
      </c>
      <c r="AG505" s="120">
        <v>79702</v>
      </c>
      <c r="AH505" s="120">
        <v>84254</v>
      </c>
      <c r="AI505" s="120">
        <v>88806</v>
      </c>
      <c r="AJ505" s="120">
        <v>93358</v>
      </c>
      <c r="AK505" s="120">
        <v>97910</v>
      </c>
      <c r="AL505" s="120">
        <v>102462</v>
      </c>
      <c r="AM505" s="121">
        <v>107014</v>
      </c>
      <c r="AO505" s="119">
        <v>38800</v>
      </c>
      <c r="AP505" s="120">
        <v>51250</v>
      </c>
      <c r="AQ505" s="120">
        <v>54354</v>
      </c>
      <c r="AR505" s="120">
        <v>57458</v>
      </c>
      <c r="AS505" s="120">
        <v>60562</v>
      </c>
      <c r="AT505" s="120">
        <v>63666</v>
      </c>
      <c r="AU505" s="120">
        <v>66770</v>
      </c>
      <c r="AV505" s="120">
        <v>69874</v>
      </c>
      <c r="AW505" s="121">
        <v>72978</v>
      </c>
      <c r="AX505" s="119">
        <v>62100</v>
      </c>
      <c r="AY505" s="120">
        <v>82000</v>
      </c>
      <c r="AZ505" s="120">
        <v>86968</v>
      </c>
      <c r="BA505" s="120">
        <v>91936</v>
      </c>
      <c r="BB505" s="120">
        <v>96904</v>
      </c>
      <c r="BC505" s="120">
        <v>101872</v>
      </c>
      <c r="BD505" s="120">
        <v>106840</v>
      </c>
      <c r="BE505" s="120">
        <v>111808</v>
      </c>
      <c r="BF505" s="121">
        <v>116776</v>
      </c>
      <c r="BH505" s="119">
        <v>42650</v>
      </c>
      <c r="BI505" s="120">
        <v>56300</v>
      </c>
      <c r="BJ505" s="120">
        <v>59712</v>
      </c>
      <c r="BK505" s="120">
        <v>63124</v>
      </c>
      <c r="BL505" s="120">
        <v>66536</v>
      </c>
      <c r="BM505" s="120">
        <v>69948</v>
      </c>
      <c r="BN505" s="120">
        <v>73360</v>
      </c>
      <c r="BO505" s="120">
        <v>76772</v>
      </c>
      <c r="BP505" s="121">
        <v>80184</v>
      </c>
      <c r="BQ505" s="119">
        <v>68250</v>
      </c>
      <c r="BR505" s="120">
        <v>90100</v>
      </c>
      <c r="BS505" s="120">
        <v>95560</v>
      </c>
      <c r="BT505" s="120">
        <v>101020</v>
      </c>
      <c r="BU505" s="120">
        <v>106480</v>
      </c>
      <c r="BV505" s="120">
        <v>111940</v>
      </c>
      <c r="BW505" s="120">
        <v>117400</v>
      </c>
      <c r="BX505" s="120">
        <v>122860</v>
      </c>
      <c r="BY505" s="121">
        <v>128320</v>
      </c>
    </row>
    <row r="506" spans="1:77" x14ac:dyDescent="0.25">
      <c r="A506" s="85" t="s">
        <v>680</v>
      </c>
      <c r="C506">
        <v>50250</v>
      </c>
      <c r="D506">
        <v>66350</v>
      </c>
      <c r="E506">
        <v>70370</v>
      </c>
      <c r="F506">
        <v>74390</v>
      </c>
      <c r="G506">
        <v>78410</v>
      </c>
      <c r="H506">
        <v>82430</v>
      </c>
      <c r="I506">
        <v>86450</v>
      </c>
      <c r="J506">
        <v>90470</v>
      </c>
      <c r="K506">
        <v>94490</v>
      </c>
      <c r="L506">
        <v>80400</v>
      </c>
      <c r="M506">
        <v>106150</v>
      </c>
      <c r="N506">
        <v>112582</v>
      </c>
      <c r="O506">
        <v>119014</v>
      </c>
      <c r="P506">
        <v>125446</v>
      </c>
      <c r="Q506">
        <v>131878</v>
      </c>
      <c r="R506">
        <v>138310</v>
      </c>
      <c r="S506">
        <v>144742</v>
      </c>
      <c r="T506">
        <v>151174</v>
      </c>
      <c r="V506" s="119">
        <v>51600</v>
      </c>
      <c r="W506" s="120">
        <v>68150</v>
      </c>
      <c r="X506" s="120">
        <v>72278</v>
      </c>
      <c r="Y506" s="120">
        <v>76406</v>
      </c>
      <c r="Z506" s="120">
        <v>80534</v>
      </c>
      <c r="AA506" s="120">
        <v>84662</v>
      </c>
      <c r="AB506" s="120">
        <v>88790</v>
      </c>
      <c r="AC506" s="120">
        <v>92918</v>
      </c>
      <c r="AD506" s="121">
        <v>97046</v>
      </c>
      <c r="AE506" s="119">
        <v>82550</v>
      </c>
      <c r="AF506" s="120">
        <v>109000</v>
      </c>
      <c r="AG506" s="120">
        <v>115604</v>
      </c>
      <c r="AH506" s="120">
        <v>122208</v>
      </c>
      <c r="AI506" s="120">
        <v>128812</v>
      </c>
      <c r="AJ506" s="120">
        <v>135416</v>
      </c>
      <c r="AK506" s="120">
        <v>142020</v>
      </c>
      <c r="AL506" s="120">
        <v>148624</v>
      </c>
      <c r="AM506" s="121">
        <v>155228</v>
      </c>
      <c r="AO506" s="119">
        <v>55700</v>
      </c>
      <c r="AP506" s="120">
        <v>73550</v>
      </c>
      <c r="AQ506" s="120">
        <v>78006</v>
      </c>
      <c r="AR506" s="120">
        <v>82462</v>
      </c>
      <c r="AS506" s="120">
        <v>86918</v>
      </c>
      <c r="AT506" s="120">
        <v>91374</v>
      </c>
      <c r="AU506" s="120">
        <v>95830</v>
      </c>
      <c r="AV506" s="120">
        <v>100286</v>
      </c>
      <c r="AW506" s="121">
        <v>104742</v>
      </c>
      <c r="AX506" s="119">
        <v>89100</v>
      </c>
      <c r="AY506" s="120">
        <v>117650</v>
      </c>
      <c r="AZ506" s="120">
        <v>124778</v>
      </c>
      <c r="BA506" s="120">
        <v>131906</v>
      </c>
      <c r="BB506" s="120">
        <v>139034</v>
      </c>
      <c r="BC506" s="120">
        <v>146162</v>
      </c>
      <c r="BD506" s="120">
        <v>153290</v>
      </c>
      <c r="BE506" s="120">
        <v>160418</v>
      </c>
      <c r="BF506" s="121">
        <v>167546</v>
      </c>
      <c r="BH506" s="119">
        <v>56750</v>
      </c>
      <c r="BI506" s="120">
        <v>74950</v>
      </c>
      <c r="BJ506" s="120">
        <v>79490</v>
      </c>
      <c r="BK506" s="120">
        <v>84030</v>
      </c>
      <c r="BL506" s="120">
        <v>88570</v>
      </c>
      <c r="BM506" s="120">
        <v>93110</v>
      </c>
      <c r="BN506" s="120">
        <v>97650</v>
      </c>
      <c r="BO506" s="120">
        <v>102190</v>
      </c>
      <c r="BP506" s="121">
        <v>106730</v>
      </c>
      <c r="BQ506" s="119">
        <v>90800</v>
      </c>
      <c r="BR506" s="120">
        <v>119900</v>
      </c>
      <c r="BS506" s="120">
        <v>127164</v>
      </c>
      <c r="BT506" s="120">
        <v>134428</v>
      </c>
      <c r="BU506" s="120">
        <v>141692</v>
      </c>
      <c r="BV506" s="120">
        <v>148956</v>
      </c>
      <c r="BW506" s="120">
        <v>156220</v>
      </c>
      <c r="BX506" s="120">
        <v>163484</v>
      </c>
      <c r="BY506" s="121">
        <v>170748</v>
      </c>
    </row>
    <row r="507" spans="1:77" x14ac:dyDescent="0.25">
      <c r="A507" s="85" t="s">
        <v>681</v>
      </c>
      <c r="C507">
        <v>33300</v>
      </c>
      <c r="D507">
        <v>44000</v>
      </c>
      <c r="E507">
        <v>46664</v>
      </c>
      <c r="F507">
        <v>49328</v>
      </c>
      <c r="G507">
        <v>51992</v>
      </c>
      <c r="H507">
        <v>54656</v>
      </c>
      <c r="I507">
        <v>57320</v>
      </c>
      <c r="J507">
        <v>59984</v>
      </c>
      <c r="K507">
        <v>62648</v>
      </c>
      <c r="L507">
        <v>53300</v>
      </c>
      <c r="M507">
        <v>70350</v>
      </c>
      <c r="N507">
        <v>74614</v>
      </c>
      <c r="O507">
        <v>78878</v>
      </c>
      <c r="P507">
        <v>83142</v>
      </c>
      <c r="Q507">
        <v>87406</v>
      </c>
      <c r="R507">
        <v>91670</v>
      </c>
      <c r="S507">
        <v>95934</v>
      </c>
      <c r="T507">
        <v>100198</v>
      </c>
      <c r="V507" s="119">
        <v>36600</v>
      </c>
      <c r="W507" s="120">
        <v>48350</v>
      </c>
      <c r="X507" s="120">
        <v>51278</v>
      </c>
      <c r="Y507" s="120">
        <v>54206</v>
      </c>
      <c r="Z507" s="120">
        <v>57134</v>
      </c>
      <c r="AA507" s="120">
        <v>60062</v>
      </c>
      <c r="AB507" s="120">
        <v>62990</v>
      </c>
      <c r="AC507" s="120">
        <v>65918</v>
      </c>
      <c r="AD507" s="121">
        <v>68846</v>
      </c>
      <c r="AE507" s="119">
        <v>58550</v>
      </c>
      <c r="AF507" s="120">
        <v>77300</v>
      </c>
      <c r="AG507" s="120">
        <v>81984</v>
      </c>
      <c r="AH507" s="120">
        <v>86668</v>
      </c>
      <c r="AI507" s="120">
        <v>91352</v>
      </c>
      <c r="AJ507" s="120">
        <v>96036</v>
      </c>
      <c r="AK507" s="120">
        <v>100720</v>
      </c>
      <c r="AL507" s="120">
        <v>105404</v>
      </c>
      <c r="AM507" s="121">
        <v>110088</v>
      </c>
      <c r="AO507" s="119">
        <v>39900</v>
      </c>
      <c r="AP507" s="120">
        <v>52700</v>
      </c>
      <c r="AQ507" s="120">
        <v>55892</v>
      </c>
      <c r="AR507" s="120">
        <v>59084</v>
      </c>
      <c r="AS507" s="120">
        <v>62276</v>
      </c>
      <c r="AT507" s="120">
        <v>65468</v>
      </c>
      <c r="AU507" s="120">
        <v>68660</v>
      </c>
      <c r="AV507" s="120">
        <v>71852</v>
      </c>
      <c r="AW507" s="121">
        <v>75044</v>
      </c>
      <c r="AX507" s="119">
        <v>63850</v>
      </c>
      <c r="AY507" s="120">
        <v>84300</v>
      </c>
      <c r="AZ507" s="120">
        <v>89408</v>
      </c>
      <c r="BA507" s="120">
        <v>94516</v>
      </c>
      <c r="BB507" s="120">
        <v>99624</v>
      </c>
      <c r="BC507" s="120">
        <v>104732</v>
      </c>
      <c r="BD507" s="120">
        <v>109840</v>
      </c>
      <c r="BE507" s="120">
        <v>114948</v>
      </c>
      <c r="BF507" s="121">
        <v>120056</v>
      </c>
      <c r="BH507" s="119">
        <v>42250</v>
      </c>
      <c r="BI507" s="120">
        <v>55800</v>
      </c>
      <c r="BJ507" s="120">
        <v>59180</v>
      </c>
      <c r="BK507" s="120">
        <v>62560</v>
      </c>
      <c r="BL507" s="120">
        <v>65940</v>
      </c>
      <c r="BM507" s="120">
        <v>69320</v>
      </c>
      <c r="BN507" s="120">
        <v>72700</v>
      </c>
      <c r="BO507" s="120">
        <v>76080</v>
      </c>
      <c r="BP507" s="121">
        <v>79460</v>
      </c>
      <c r="BQ507" s="119">
        <v>67600</v>
      </c>
      <c r="BR507" s="120">
        <v>89250</v>
      </c>
      <c r="BS507" s="120">
        <v>94658</v>
      </c>
      <c r="BT507" s="120">
        <v>100066</v>
      </c>
      <c r="BU507" s="120">
        <v>105474</v>
      </c>
      <c r="BV507" s="120">
        <v>110882</v>
      </c>
      <c r="BW507" s="120">
        <v>116290</v>
      </c>
      <c r="BX507" s="120">
        <v>121698</v>
      </c>
      <c r="BY507" s="121">
        <v>127106</v>
      </c>
    </row>
    <row r="508" spans="1:77" x14ac:dyDescent="0.25">
      <c r="A508" s="85" t="s">
        <v>682</v>
      </c>
      <c r="C508">
        <v>35550</v>
      </c>
      <c r="D508">
        <v>46950</v>
      </c>
      <c r="E508">
        <v>49794</v>
      </c>
      <c r="F508">
        <v>52638</v>
      </c>
      <c r="G508">
        <v>55482</v>
      </c>
      <c r="H508">
        <v>58326</v>
      </c>
      <c r="I508">
        <v>61170</v>
      </c>
      <c r="J508">
        <v>64014</v>
      </c>
      <c r="K508">
        <v>66858</v>
      </c>
      <c r="L508">
        <v>56900</v>
      </c>
      <c r="M508">
        <v>75100</v>
      </c>
      <c r="N508">
        <v>79652</v>
      </c>
      <c r="O508">
        <v>84204</v>
      </c>
      <c r="P508">
        <v>88756</v>
      </c>
      <c r="Q508">
        <v>93308</v>
      </c>
      <c r="R508">
        <v>97860</v>
      </c>
      <c r="S508">
        <v>102412</v>
      </c>
      <c r="T508">
        <v>106964</v>
      </c>
      <c r="V508" s="119">
        <v>39100</v>
      </c>
      <c r="W508" s="120">
        <v>51600</v>
      </c>
      <c r="X508" s="120">
        <v>54728</v>
      </c>
      <c r="Y508" s="120">
        <v>57856</v>
      </c>
      <c r="Z508" s="120">
        <v>60984</v>
      </c>
      <c r="AA508" s="120">
        <v>64112</v>
      </c>
      <c r="AB508" s="120">
        <v>67240</v>
      </c>
      <c r="AC508" s="120">
        <v>70368</v>
      </c>
      <c r="AD508" s="121">
        <v>73496</v>
      </c>
      <c r="AE508" s="119">
        <v>62550</v>
      </c>
      <c r="AF508" s="120">
        <v>82600</v>
      </c>
      <c r="AG508" s="120">
        <v>87604</v>
      </c>
      <c r="AH508" s="120">
        <v>92608</v>
      </c>
      <c r="AI508" s="120">
        <v>97612</v>
      </c>
      <c r="AJ508" s="120">
        <v>102616</v>
      </c>
      <c r="AK508" s="120">
        <v>107620</v>
      </c>
      <c r="AL508" s="120">
        <v>112624</v>
      </c>
      <c r="AM508" s="121">
        <v>117628</v>
      </c>
      <c r="AO508" s="119">
        <v>42250</v>
      </c>
      <c r="AP508" s="120">
        <v>55800</v>
      </c>
      <c r="AQ508" s="120">
        <v>59180</v>
      </c>
      <c r="AR508" s="120">
        <v>62560</v>
      </c>
      <c r="AS508" s="120">
        <v>65940</v>
      </c>
      <c r="AT508" s="120">
        <v>69320</v>
      </c>
      <c r="AU508" s="120">
        <v>72700</v>
      </c>
      <c r="AV508" s="120">
        <v>76080</v>
      </c>
      <c r="AW508" s="121">
        <v>79460</v>
      </c>
      <c r="AX508" s="119">
        <v>67600</v>
      </c>
      <c r="AY508" s="120">
        <v>89250</v>
      </c>
      <c r="AZ508" s="120">
        <v>94658</v>
      </c>
      <c r="BA508" s="120">
        <v>100066</v>
      </c>
      <c r="BB508" s="120">
        <v>105474</v>
      </c>
      <c r="BC508" s="120">
        <v>110882</v>
      </c>
      <c r="BD508" s="120">
        <v>116290</v>
      </c>
      <c r="BE508" s="120">
        <v>121698</v>
      </c>
      <c r="BF508" s="121">
        <v>127106</v>
      </c>
      <c r="BH508" s="119">
        <v>42250</v>
      </c>
      <c r="BI508" s="120">
        <v>55800</v>
      </c>
      <c r="BJ508" s="120">
        <v>59180</v>
      </c>
      <c r="BK508" s="120">
        <v>62560</v>
      </c>
      <c r="BL508" s="120">
        <v>65940</v>
      </c>
      <c r="BM508" s="120">
        <v>69320</v>
      </c>
      <c r="BN508" s="120">
        <v>72700</v>
      </c>
      <c r="BO508" s="120">
        <v>76080</v>
      </c>
      <c r="BP508" s="121">
        <v>79460</v>
      </c>
      <c r="BQ508" s="119">
        <v>67600</v>
      </c>
      <c r="BR508" s="120">
        <v>89250</v>
      </c>
      <c r="BS508" s="120">
        <v>94658</v>
      </c>
      <c r="BT508" s="120">
        <v>100066</v>
      </c>
      <c r="BU508" s="120">
        <v>105474</v>
      </c>
      <c r="BV508" s="120">
        <v>110882</v>
      </c>
      <c r="BW508" s="120">
        <v>116290</v>
      </c>
      <c r="BX508" s="120">
        <v>121698</v>
      </c>
      <c r="BY508" s="121">
        <v>127106</v>
      </c>
    </row>
    <row r="509" spans="1:77" x14ac:dyDescent="0.25">
      <c r="A509" s="85" t="s">
        <v>683</v>
      </c>
      <c r="C509">
        <v>33300</v>
      </c>
      <c r="D509">
        <v>44000</v>
      </c>
      <c r="E509">
        <v>46664</v>
      </c>
      <c r="F509">
        <v>49328</v>
      </c>
      <c r="G509">
        <v>51992</v>
      </c>
      <c r="H509">
        <v>54656</v>
      </c>
      <c r="I509">
        <v>57320</v>
      </c>
      <c r="J509">
        <v>59984</v>
      </c>
      <c r="K509">
        <v>62648</v>
      </c>
      <c r="L509">
        <v>53300</v>
      </c>
      <c r="M509">
        <v>70350</v>
      </c>
      <c r="N509">
        <v>74614</v>
      </c>
      <c r="O509">
        <v>78878</v>
      </c>
      <c r="P509">
        <v>83142</v>
      </c>
      <c r="Q509">
        <v>87406</v>
      </c>
      <c r="R509">
        <v>91670</v>
      </c>
      <c r="S509">
        <v>95934</v>
      </c>
      <c r="T509">
        <v>100198</v>
      </c>
      <c r="V509" s="119">
        <v>35300</v>
      </c>
      <c r="W509" s="120">
        <v>46600</v>
      </c>
      <c r="X509" s="120">
        <v>49424</v>
      </c>
      <c r="Y509" s="120">
        <v>52248</v>
      </c>
      <c r="Z509" s="120">
        <v>55072</v>
      </c>
      <c r="AA509" s="120">
        <v>57896</v>
      </c>
      <c r="AB509" s="120">
        <v>60720</v>
      </c>
      <c r="AC509" s="120">
        <v>63544</v>
      </c>
      <c r="AD509" s="121">
        <v>66368</v>
      </c>
      <c r="AE509" s="119">
        <v>56500</v>
      </c>
      <c r="AF509" s="120">
        <v>74600</v>
      </c>
      <c r="AG509" s="120">
        <v>79120</v>
      </c>
      <c r="AH509" s="120">
        <v>83640</v>
      </c>
      <c r="AI509" s="120">
        <v>88160</v>
      </c>
      <c r="AJ509" s="120">
        <v>92680</v>
      </c>
      <c r="AK509" s="120">
        <v>97200</v>
      </c>
      <c r="AL509" s="120">
        <v>101720</v>
      </c>
      <c r="AM509" s="121">
        <v>106240</v>
      </c>
      <c r="AO509" s="119">
        <v>38550</v>
      </c>
      <c r="AP509" s="120">
        <v>50900</v>
      </c>
      <c r="AQ509" s="120">
        <v>53984</v>
      </c>
      <c r="AR509" s="120">
        <v>57068</v>
      </c>
      <c r="AS509" s="120">
        <v>60152</v>
      </c>
      <c r="AT509" s="120">
        <v>63236</v>
      </c>
      <c r="AU509" s="120">
        <v>66320</v>
      </c>
      <c r="AV509" s="120">
        <v>69404</v>
      </c>
      <c r="AW509" s="121">
        <v>72488</v>
      </c>
      <c r="AX509" s="119">
        <v>61700</v>
      </c>
      <c r="AY509" s="120">
        <v>81450</v>
      </c>
      <c r="AZ509" s="120">
        <v>86386</v>
      </c>
      <c r="BA509" s="120">
        <v>91322</v>
      </c>
      <c r="BB509" s="120">
        <v>96258</v>
      </c>
      <c r="BC509" s="120">
        <v>101194</v>
      </c>
      <c r="BD509" s="120">
        <v>106130</v>
      </c>
      <c r="BE509" s="120">
        <v>111066</v>
      </c>
      <c r="BF509" s="121">
        <v>116002</v>
      </c>
      <c r="BH509" s="119">
        <v>38750</v>
      </c>
      <c r="BI509" s="120">
        <v>51150</v>
      </c>
      <c r="BJ509" s="120">
        <v>54250</v>
      </c>
      <c r="BK509" s="120">
        <v>57350</v>
      </c>
      <c r="BL509" s="120">
        <v>60450</v>
      </c>
      <c r="BM509" s="120">
        <v>63550</v>
      </c>
      <c r="BN509" s="120">
        <v>66650</v>
      </c>
      <c r="BO509" s="120">
        <v>69750</v>
      </c>
      <c r="BP509" s="121">
        <v>72850</v>
      </c>
      <c r="BQ509" s="119">
        <v>62000</v>
      </c>
      <c r="BR509" s="120">
        <v>81850</v>
      </c>
      <c r="BS509" s="120">
        <v>86810</v>
      </c>
      <c r="BT509" s="120">
        <v>91770</v>
      </c>
      <c r="BU509" s="120">
        <v>96730</v>
      </c>
      <c r="BV509" s="120">
        <v>101690</v>
      </c>
      <c r="BW509" s="120">
        <v>106650</v>
      </c>
      <c r="BX509" s="120">
        <v>111610</v>
      </c>
      <c r="BY509" s="121">
        <v>116570</v>
      </c>
    </row>
    <row r="510" spans="1:77" x14ac:dyDescent="0.25">
      <c r="A510" s="85" t="s">
        <v>684</v>
      </c>
      <c r="C510">
        <v>33300</v>
      </c>
      <c r="D510">
        <v>44000</v>
      </c>
      <c r="E510">
        <v>46664</v>
      </c>
      <c r="F510">
        <v>49328</v>
      </c>
      <c r="G510">
        <v>51992</v>
      </c>
      <c r="H510">
        <v>54656</v>
      </c>
      <c r="I510">
        <v>57320</v>
      </c>
      <c r="J510">
        <v>59984</v>
      </c>
      <c r="K510">
        <v>62648</v>
      </c>
      <c r="L510">
        <v>53300</v>
      </c>
      <c r="M510">
        <v>70350</v>
      </c>
      <c r="N510">
        <v>74614</v>
      </c>
      <c r="O510">
        <v>78878</v>
      </c>
      <c r="P510">
        <v>83142</v>
      </c>
      <c r="Q510">
        <v>87406</v>
      </c>
      <c r="R510">
        <v>91670</v>
      </c>
      <c r="S510">
        <v>95934</v>
      </c>
      <c r="T510">
        <v>100198</v>
      </c>
      <c r="V510" s="119">
        <v>36600</v>
      </c>
      <c r="W510" s="120">
        <v>48350</v>
      </c>
      <c r="X510" s="120">
        <v>51278</v>
      </c>
      <c r="Y510" s="120">
        <v>54206</v>
      </c>
      <c r="Z510" s="120">
        <v>57134</v>
      </c>
      <c r="AA510" s="120">
        <v>60062</v>
      </c>
      <c r="AB510" s="120">
        <v>62990</v>
      </c>
      <c r="AC510" s="120">
        <v>65918</v>
      </c>
      <c r="AD510" s="121">
        <v>68846</v>
      </c>
      <c r="AE510" s="119">
        <v>58550</v>
      </c>
      <c r="AF510" s="120">
        <v>77300</v>
      </c>
      <c r="AG510" s="120">
        <v>81984</v>
      </c>
      <c r="AH510" s="120">
        <v>86668</v>
      </c>
      <c r="AI510" s="120">
        <v>91352</v>
      </c>
      <c r="AJ510" s="120">
        <v>96036</v>
      </c>
      <c r="AK510" s="120">
        <v>100720</v>
      </c>
      <c r="AL510" s="120">
        <v>105404</v>
      </c>
      <c r="AM510" s="121">
        <v>110088</v>
      </c>
      <c r="AO510" s="119">
        <v>39950</v>
      </c>
      <c r="AP510" s="120">
        <v>52750</v>
      </c>
      <c r="AQ510" s="120">
        <v>55946</v>
      </c>
      <c r="AR510" s="120">
        <v>59142</v>
      </c>
      <c r="AS510" s="120">
        <v>62338</v>
      </c>
      <c r="AT510" s="120">
        <v>65534</v>
      </c>
      <c r="AU510" s="120">
        <v>68730</v>
      </c>
      <c r="AV510" s="120">
        <v>71926</v>
      </c>
      <c r="AW510" s="121">
        <v>75122</v>
      </c>
      <c r="AX510" s="119">
        <v>63900</v>
      </c>
      <c r="AY510" s="120">
        <v>84350</v>
      </c>
      <c r="AZ510" s="120">
        <v>89462</v>
      </c>
      <c r="BA510" s="120">
        <v>94574</v>
      </c>
      <c r="BB510" s="120">
        <v>99686</v>
      </c>
      <c r="BC510" s="120">
        <v>104798</v>
      </c>
      <c r="BD510" s="120">
        <v>109910</v>
      </c>
      <c r="BE510" s="120">
        <v>115022</v>
      </c>
      <c r="BF510" s="121">
        <v>120134</v>
      </c>
      <c r="BH510" s="119">
        <v>40900</v>
      </c>
      <c r="BI510" s="120">
        <v>54000</v>
      </c>
      <c r="BJ510" s="120">
        <v>57272</v>
      </c>
      <c r="BK510" s="120">
        <v>60544</v>
      </c>
      <c r="BL510" s="120">
        <v>63816</v>
      </c>
      <c r="BM510" s="120">
        <v>67088</v>
      </c>
      <c r="BN510" s="120">
        <v>70360</v>
      </c>
      <c r="BO510" s="120">
        <v>73632</v>
      </c>
      <c r="BP510" s="121">
        <v>76904</v>
      </c>
      <c r="BQ510" s="119">
        <v>65450</v>
      </c>
      <c r="BR510" s="120">
        <v>86400</v>
      </c>
      <c r="BS510" s="120">
        <v>91636</v>
      </c>
      <c r="BT510" s="120">
        <v>96872</v>
      </c>
      <c r="BU510" s="120">
        <v>102108</v>
      </c>
      <c r="BV510" s="120">
        <v>107344</v>
      </c>
      <c r="BW510" s="120">
        <v>112580</v>
      </c>
      <c r="BX510" s="120">
        <v>117816</v>
      </c>
      <c r="BY510" s="121">
        <v>123052</v>
      </c>
    </row>
    <row r="511" spans="1:77" x14ac:dyDescent="0.25">
      <c r="A511" s="85" t="s">
        <v>685</v>
      </c>
      <c r="C511">
        <v>33500</v>
      </c>
      <c r="D511">
        <v>44250</v>
      </c>
      <c r="E511">
        <v>46930</v>
      </c>
      <c r="F511">
        <v>49610</v>
      </c>
      <c r="G511">
        <v>52290</v>
      </c>
      <c r="H511">
        <v>54970</v>
      </c>
      <c r="I511">
        <v>57650</v>
      </c>
      <c r="J511">
        <v>60330</v>
      </c>
      <c r="K511">
        <v>63010</v>
      </c>
      <c r="L511">
        <v>53600</v>
      </c>
      <c r="M511">
        <v>70750</v>
      </c>
      <c r="N511">
        <v>75038</v>
      </c>
      <c r="O511">
        <v>79326</v>
      </c>
      <c r="P511">
        <v>83614</v>
      </c>
      <c r="Q511">
        <v>87902</v>
      </c>
      <c r="R511">
        <v>92190</v>
      </c>
      <c r="S511">
        <v>96478</v>
      </c>
      <c r="T511">
        <v>100766</v>
      </c>
      <c r="V511" s="119">
        <v>36200</v>
      </c>
      <c r="W511" s="120">
        <v>47800</v>
      </c>
      <c r="X511" s="120">
        <v>50696</v>
      </c>
      <c r="Y511" s="120">
        <v>53592</v>
      </c>
      <c r="Z511" s="120">
        <v>56488</v>
      </c>
      <c r="AA511" s="120">
        <v>59384</v>
      </c>
      <c r="AB511" s="120">
        <v>62280</v>
      </c>
      <c r="AC511" s="120">
        <v>65176</v>
      </c>
      <c r="AD511" s="121">
        <v>68072</v>
      </c>
      <c r="AE511" s="119">
        <v>57900</v>
      </c>
      <c r="AF511" s="120">
        <v>76450</v>
      </c>
      <c r="AG511" s="120">
        <v>81082</v>
      </c>
      <c r="AH511" s="120">
        <v>85714</v>
      </c>
      <c r="AI511" s="120">
        <v>90346</v>
      </c>
      <c r="AJ511" s="120">
        <v>94978</v>
      </c>
      <c r="AK511" s="120">
        <v>99610</v>
      </c>
      <c r="AL511" s="120">
        <v>104242</v>
      </c>
      <c r="AM511" s="121">
        <v>108874</v>
      </c>
      <c r="AO511" s="119">
        <v>38800</v>
      </c>
      <c r="AP511" s="120">
        <v>51250</v>
      </c>
      <c r="AQ511" s="120">
        <v>54354</v>
      </c>
      <c r="AR511" s="120">
        <v>57458</v>
      </c>
      <c r="AS511" s="120">
        <v>60562</v>
      </c>
      <c r="AT511" s="120">
        <v>63666</v>
      </c>
      <c r="AU511" s="120">
        <v>66770</v>
      </c>
      <c r="AV511" s="120">
        <v>69874</v>
      </c>
      <c r="AW511" s="121">
        <v>72978</v>
      </c>
      <c r="AX511" s="119">
        <v>62100</v>
      </c>
      <c r="AY511" s="120">
        <v>82000</v>
      </c>
      <c r="AZ511" s="120">
        <v>86968</v>
      </c>
      <c r="BA511" s="120">
        <v>91936</v>
      </c>
      <c r="BB511" s="120">
        <v>96904</v>
      </c>
      <c r="BC511" s="120">
        <v>101872</v>
      </c>
      <c r="BD511" s="120">
        <v>106840</v>
      </c>
      <c r="BE511" s="120">
        <v>111808</v>
      </c>
      <c r="BF511" s="121">
        <v>116776</v>
      </c>
      <c r="BH511" s="119">
        <v>38800</v>
      </c>
      <c r="BI511" s="120">
        <v>51250</v>
      </c>
      <c r="BJ511" s="120">
        <v>54354</v>
      </c>
      <c r="BK511" s="120">
        <v>57458</v>
      </c>
      <c r="BL511" s="120">
        <v>60562</v>
      </c>
      <c r="BM511" s="120">
        <v>63666</v>
      </c>
      <c r="BN511" s="120">
        <v>66770</v>
      </c>
      <c r="BO511" s="120">
        <v>69874</v>
      </c>
      <c r="BP511" s="121">
        <v>72978</v>
      </c>
      <c r="BQ511" s="119">
        <v>62100</v>
      </c>
      <c r="BR511" s="120">
        <v>82000</v>
      </c>
      <c r="BS511" s="120">
        <v>86968</v>
      </c>
      <c r="BT511" s="120">
        <v>91936</v>
      </c>
      <c r="BU511" s="120">
        <v>96904</v>
      </c>
      <c r="BV511" s="120">
        <v>101872</v>
      </c>
      <c r="BW511" s="120">
        <v>106840</v>
      </c>
      <c r="BX511" s="120">
        <v>111808</v>
      </c>
      <c r="BY511" s="121">
        <v>116776</v>
      </c>
    </row>
    <row r="512" spans="1:77" x14ac:dyDescent="0.25">
      <c r="A512" s="85" t="s">
        <v>686</v>
      </c>
      <c r="C512">
        <v>35400</v>
      </c>
      <c r="D512">
        <v>46750</v>
      </c>
      <c r="E512">
        <v>49582</v>
      </c>
      <c r="F512">
        <v>52414</v>
      </c>
      <c r="G512">
        <v>55246</v>
      </c>
      <c r="H512">
        <v>58078</v>
      </c>
      <c r="I512">
        <v>60910</v>
      </c>
      <c r="J512">
        <v>63742</v>
      </c>
      <c r="K512">
        <v>66574</v>
      </c>
      <c r="L512">
        <v>56650</v>
      </c>
      <c r="M512">
        <v>74800</v>
      </c>
      <c r="N512">
        <v>79332</v>
      </c>
      <c r="O512">
        <v>83864</v>
      </c>
      <c r="P512">
        <v>88396</v>
      </c>
      <c r="Q512">
        <v>92928</v>
      </c>
      <c r="R512">
        <v>97460</v>
      </c>
      <c r="S512">
        <v>101992</v>
      </c>
      <c r="T512">
        <v>106524</v>
      </c>
      <c r="V512" s="119">
        <v>38900</v>
      </c>
      <c r="W512" s="120">
        <v>51350</v>
      </c>
      <c r="X512" s="120">
        <v>54462</v>
      </c>
      <c r="Y512" s="120">
        <v>57574</v>
      </c>
      <c r="Z512" s="120">
        <v>60686</v>
      </c>
      <c r="AA512" s="120">
        <v>63798</v>
      </c>
      <c r="AB512" s="120">
        <v>66910</v>
      </c>
      <c r="AC512" s="120">
        <v>70022</v>
      </c>
      <c r="AD512" s="121">
        <v>73134</v>
      </c>
      <c r="AE512" s="119">
        <v>62250</v>
      </c>
      <c r="AF512" s="120">
        <v>82200</v>
      </c>
      <c r="AG512" s="120">
        <v>87180</v>
      </c>
      <c r="AH512" s="120">
        <v>92160</v>
      </c>
      <c r="AI512" s="120">
        <v>97140</v>
      </c>
      <c r="AJ512" s="120">
        <v>102120</v>
      </c>
      <c r="AK512" s="120">
        <v>107100</v>
      </c>
      <c r="AL512" s="120">
        <v>112080</v>
      </c>
      <c r="AM512" s="121">
        <v>117060</v>
      </c>
      <c r="AO512" s="119">
        <v>41250</v>
      </c>
      <c r="AP512" s="120">
        <v>54450</v>
      </c>
      <c r="AQ512" s="120">
        <v>57750</v>
      </c>
      <c r="AR512" s="120">
        <v>61050</v>
      </c>
      <c r="AS512" s="120">
        <v>64350</v>
      </c>
      <c r="AT512" s="120">
        <v>67650</v>
      </c>
      <c r="AU512" s="120">
        <v>70950</v>
      </c>
      <c r="AV512" s="120">
        <v>74250</v>
      </c>
      <c r="AW512" s="121">
        <v>77550</v>
      </c>
      <c r="AX512" s="119">
        <v>66000</v>
      </c>
      <c r="AY512" s="120">
        <v>87150</v>
      </c>
      <c r="AZ512" s="120">
        <v>92430</v>
      </c>
      <c r="BA512" s="120">
        <v>97710</v>
      </c>
      <c r="BB512" s="120">
        <v>102990</v>
      </c>
      <c r="BC512" s="120">
        <v>108270</v>
      </c>
      <c r="BD512" s="120">
        <v>113550</v>
      </c>
      <c r="BE512" s="120">
        <v>118830</v>
      </c>
      <c r="BF512" s="121">
        <v>124110</v>
      </c>
      <c r="BH512" s="119">
        <v>42850</v>
      </c>
      <c r="BI512" s="120">
        <v>56600</v>
      </c>
      <c r="BJ512" s="120">
        <v>60028</v>
      </c>
      <c r="BK512" s="120">
        <v>63456</v>
      </c>
      <c r="BL512" s="120">
        <v>66884</v>
      </c>
      <c r="BM512" s="120">
        <v>70312</v>
      </c>
      <c r="BN512" s="120">
        <v>73740</v>
      </c>
      <c r="BO512" s="120">
        <v>77168</v>
      </c>
      <c r="BP512" s="121">
        <v>80596</v>
      </c>
      <c r="BQ512" s="119">
        <v>68550</v>
      </c>
      <c r="BR512" s="120">
        <v>90500</v>
      </c>
      <c r="BS512" s="120">
        <v>95984</v>
      </c>
      <c r="BT512" s="120">
        <v>101468</v>
      </c>
      <c r="BU512" s="120">
        <v>106952</v>
      </c>
      <c r="BV512" s="120">
        <v>112436</v>
      </c>
      <c r="BW512" s="120">
        <v>117920</v>
      </c>
      <c r="BX512" s="120">
        <v>123404</v>
      </c>
      <c r="BY512" s="121">
        <v>128888</v>
      </c>
    </row>
    <row r="513" spans="1:77" x14ac:dyDescent="0.25">
      <c r="A513" s="85" t="s">
        <v>687</v>
      </c>
      <c r="C513">
        <v>36350</v>
      </c>
      <c r="D513">
        <v>48000</v>
      </c>
      <c r="E513">
        <v>50908</v>
      </c>
      <c r="F513">
        <v>53816</v>
      </c>
      <c r="G513">
        <v>56724</v>
      </c>
      <c r="H513">
        <v>59632</v>
      </c>
      <c r="I513">
        <v>62540</v>
      </c>
      <c r="J513">
        <v>65448</v>
      </c>
      <c r="K513">
        <v>68356</v>
      </c>
      <c r="L513">
        <v>58150</v>
      </c>
      <c r="M513">
        <v>76750</v>
      </c>
      <c r="N513">
        <v>81402</v>
      </c>
      <c r="O513">
        <v>86054</v>
      </c>
      <c r="P513">
        <v>90706</v>
      </c>
      <c r="Q513">
        <v>95358</v>
      </c>
      <c r="R513">
        <v>100010</v>
      </c>
      <c r="S513">
        <v>104662</v>
      </c>
      <c r="T513">
        <v>109314</v>
      </c>
      <c r="V513" s="119">
        <v>39950</v>
      </c>
      <c r="W513" s="120">
        <v>52750</v>
      </c>
      <c r="X513" s="120">
        <v>55946</v>
      </c>
      <c r="Y513" s="120">
        <v>59142</v>
      </c>
      <c r="Z513" s="120">
        <v>62338</v>
      </c>
      <c r="AA513" s="120">
        <v>65534</v>
      </c>
      <c r="AB513" s="120">
        <v>68730</v>
      </c>
      <c r="AC513" s="120">
        <v>71926</v>
      </c>
      <c r="AD513" s="121">
        <v>75122</v>
      </c>
      <c r="AE513" s="119">
        <v>63900</v>
      </c>
      <c r="AF513" s="120">
        <v>84350</v>
      </c>
      <c r="AG513" s="120">
        <v>89462</v>
      </c>
      <c r="AH513" s="120">
        <v>94574</v>
      </c>
      <c r="AI513" s="120">
        <v>99686</v>
      </c>
      <c r="AJ513" s="120">
        <v>104798</v>
      </c>
      <c r="AK513" s="120">
        <v>109910</v>
      </c>
      <c r="AL513" s="120">
        <v>115022</v>
      </c>
      <c r="AM513" s="121">
        <v>120134</v>
      </c>
      <c r="AO513" s="119">
        <v>41800</v>
      </c>
      <c r="AP513" s="120">
        <v>55200</v>
      </c>
      <c r="AQ513" s="120">
        <v>58544</v>
      </c>
      <c r="AR513" s="120">
        <v>61888</v>
      </c>
      <c r="AS513" s="120">
        <v>65232</v>
      </c>
      <c r="AT513" s="120">
        <v>68576</v>
      </c>
      <c r="AU513" s="120">
        <v>71920</v>
      </c>
      <c r="AV513" s="120">
        <v>75264</v>
      </c>
      <c r="AW513" s="121">
        <v>78608</v>
      </c>
      <c r="AX513" s="119">
        <v>66900</v>
      </c>
      <c r="AY513" s="120">
        <v>88350</v>
      </c>
      <c r="AZ513" s="120">
        <v>93702</v>
      </c>
      <c r="BA513" s="120">
        <v>99054</v>
      </c>
      <c r="BB513" s="120">
        <v>104406</v>
      </c>
      <c r="BC513" s="120">
        <v>109758</v>
      </c>
      <c r="BD513" s="120">
        <v>115110</v>
      </c>
      <c r="BE513" s="120">
        <v>120462</v>
      </c>
      <c r="BF513" s="121">
        <v>125814</v>
      </c>
      <c r="BH513" s="119">
        <v>41800</v>
      </c>
      <c r="BI513" s="120">
        <v>55200</v>
      </c>
      <c r="BJ513" s="120">
        <v>58544</v>
      </c>
      <c r="BK513" s="120">
        <v>61888</v>
      </c>
      <c r="BL513" s="120">
        <v>65232</v>
      </c>
      <c r="BM513" s="120">
        <v>68576</v>
      </c>
      <c r="BN513" s="120">
        <v>71920</v>
      </c>
      <c r="BO513" s="120">
        <v>75264</v>
      </c>
      <c r="BP513" s="121">
        <v>78608</v>
      </c>
      <c r="BQ513" s="119">
        <v>66900</v>
      </c>
      <c r="BR513" s="120">
        <v>88350</v>
      </c>
      <c r="BS513" s="120">
        <v>93702</v>
      </c>
      <c r="BT513" s="120">
        <v>99054</v>
      </c>
      <c r="BU513" s="120">
        <v>104406</v>
      </c>
      <c r="BV513" s="120">
        <v>109758</v>
      </c>
      <c r="BW513" s="120">
        <v>115110</v>
      </c>
      <c r="BX513" s="120">
        <v>120462</v>
      </c>
      <c r="BY513" s="121">
        <v>125814</v>
      </c>
    </row>
    <row r="514" spans="1:77" x14ac:dyDescent="0.25">
      <c r="A514" s="85" t="s">
        <v>688</v>
      </c>
      <c r="C514">
        <v>34900</v>
      </c>
      <c r="D514">
        <v>46100</v>
      </c>
      <c r="E514">
        <v>48892</v>
      </c>
      <c r="F514">
        <v>51684</v>
      </c>
      <c r="G514">
        <v>54476</v>
      </c>
      <c r="H514">
        <v>57268</v>
      </c>
      <c r="I514">
        <v>60060</v>
      </c>
      <c r="J514">
        <v>62852</v>
      </c>
      <c r="K514">
        <v>65644</v>
      </c>
      <c r="L514">
        <v>55850</v>
      </c>
      <c r="M514">
        <v>73700</v>
      </c>
      <c r="N514">
        <v>78168</v>
      </c>
      <c r="O514">
        <v>82636</v>
      </c>
      <c r="P514">
        <v>87104</v>
      </c>
      <c r="Q514">
        <v>91572</v>
      </c>
      <c r="R514">
        <v>96040</v>
      </c>
      <c r="S514">
        <v>100508</v>
      </c>
      <c r="T514">
        <v>104976</v>
      </c>
      <c r="V514" s="119">
        <v>38350</v>
      </c>
      <c r="W514" s="120">
        <v>50650</v>
      </c>
      <c r="X514" s="120">
        <v>53718</v>
      </c>
      <c r="Y514" s="120">
        <v>56786</v>
      </c>
      <c r="Z514" s="120">
        <v>59854</v>
      </c>
      <c r="AA514" s="120">
        <v>62922</v>
      </c>
      <c r="AB514" s="120">
        <v>65990</v>
      </c>
      <c r="AC514" s="120">
        <v>69058</v>
      </c>
      <c r="AD514" s="121">
        <v>72126</v>
      </c>
      <c r="AE514" s="119">
        <v>61350</v>
      </c>
      <c r="AF514" s="120">
        <v>81000</v>
      </c>
      <c r="AG514" s="120">
        <v>85908</v>
      </c>
      <c r="AH514" s="120">
        <v>90816</v>
      </c>
      <c r="AI514" s="120">
        <v>95724</v>
      </c>
      <c r="AJ514" s="120">
        <v>100632</v>
      </c>
      <c r="AK514" s="120">
        <v>105540</v>
      </c>
      <c r="AL514" s="120">
        <v>110448</v>
      </c>
      <c r="AM514" s="121">
        <v>115356</v>
      </c>
      <c r="AO514" s="119">
        <v>38550</v>
      </c>
      <c r="AP514" s="120">
        <v>50900</v>
      </c>
      <c r="AQ514" s="120">
        <v>53984</v>
      </c>
      <c r="AR514" s="120">
        <v>57068</v>
      </c>
      <c r="AS514" s="120">
        <v>60152</v>
      </c>
      <c r="AT514" s="120">
        <v>63236</v>
      </c>
      <c r="AU514" s="120">
        <v>66320</v>
      </c>
      <c r="AV514" s="120">
        <v>69404</v>
      </c>
      <c r="AW514" s="121">
        <v>72488</v>
      </c>
      <c r="AX514" s="119">
        <v>61700</v>
      </c>
      <c r="AY514" s="120">
        <v>81450</v>
      </c>
      <c r="AZ514" s="120">
        <v>86386</v>
      </c>
      <c r="BA514" s="120">
        <v>91322</v>
      </c>
      <c r="BB514" s="120">
        <v>96258</v>
      </c>
      <c r="BC514" s="120">
        <v>101194</v>
      </c>
      <c r="BD514" s="120">
        <v>106130</v>
      </c>
      <c r="BE514" s="120">
        <v>111066</v>
      </c>
      <c r="BF514" s="121">
        <v>116002</v>
      </c>
      <c r="BH514" s="119">
        <v>38750</v>
      </c>
      <c r="BI514" s="120">
        <v>51150</v>
      </c>
      <c r="BJ514" s="120">
        <v>54250</v>
      </c>
      <c r="BK514" s="120">
        <v>57350</v>
      </c>
      <c r="BL514" s="120">
        <v>60450</v>
      </c>
      <c r="BM514" s="120">
        <v>63550</v>
      </c>
      <c r="BN514" s="120">
        <v>66650</v>
      </c>
      <c r="BO514" s="120">
        <v>69750</v>
      </c>
      <c r="BP514" s="121">
        <v>72850</v>
      </c>
      <c r="BQ514" s="119">
        <v>62000</v>
      </c>
      <c r="BR514" s="120">
        <v>81850</v>
      </c>
      <c r="BS514" s="120">
        <v>86810</v>
      </c>
      <c r="BT514" s="120">
        <v>91770</v>
      </c>
      <c r="BU514" s="120">
        <v>96730</v>
      </c>
      <c r="BV514" s="120">
        <v>101690</v>
      </c>
      <c r="BW514" s="120">
        <v>106650</v>
      </c>
      <c r="BX514" s="120">
        <v>111610</v>
      </c>
      <c r="BY514" s="121">
        <v>116570</v>
      </c>
    </row>
    <row r="515" spans="1:77" x14ac:dyDescent="0.25">
      <c r="A515" s="85" t="s">
        <v>689</v>
      </c>
      <c r="C515">
        <v>33300</v>
      </c>
      <c r="D515">
        <v>44000</v>
      </c>
      <c r="E515">
        <v>46664</v>
      </c>
      <c r="F515">
        <v>49328</v>
      </c>
      <c r="G515">
        <v>51992</v>
      </c>
      <c r="H515">
        <v>54656</v>
      </c>
      <c r="I515">
        <v>57320</v>
      </c>
      <c r="J515">
        <v>59984</v>
      </c>
      <c r="K515">
        <v>62648</v>
      </c>
      <c r="L515">
        <v>53300</v>
      </c>
      <c r="M515">
        <v>70350</v>
      </c>
      <c r="N515">
        <v>74614</v>
      </c>
      <c r="O515">
        <v>78878</v>
      </c>
      <c r="P515">
        <v>83142</v>
      </c>
      <c r="Q515">
        <v>87406</v>
      </c>
      <c r="R515">
        <v>91670</v>
      </c>
      <c r="S515">
        <v>95934</v>
      </c>
      <c r="T515">
        <v>100198</v>
      </c>
      <c r="V515" s="119">
        <v>36600</v>
      </c>
      <c r="W515" s="120">
        <v>48350</v>
      </c>
      <c r="X515" s="120">
        <v>51278</v>
      </c>
      <c r="Y515" s="120">
        <v>54206</v>
      </c>
      <c r="Z515" s="120">
        <v>57134</v>
      </c>
      <c r="AA515" s="120">
        <v>60062</v>
      </c>
      <c r="AB515" s="120">
        <v>62990</v>
      </c>
      <c r="AC515" s="120">
        <v>65918</v>
      </c>
      <c r="AD515" s="121">
        <v>68846</v>
      </c>
      <c r="AE515" s="119">
        <v>58550</v>
      </c>
      <c r="AF515" s="120">
        <v>77300</v>
      </c>
      <c r="AG515" s="120">
        <v>81984</v>
      </c>
      <c r="AH515" s="120">
        <v>86668</v>
      </c>
      <c r="AI515" s="120">
        <v>91352</v>
      </c>
      <c r="AJ515" s="120">
        <v>96036</v>
      </c>
      <c r="AK515" s="120">
        <v>100720</v>
      </c>
      <c r="AL515" s="120">
        <v>105404</v>
      </c>
      <c r="AM515" s="121">
        <v>110088</v>
      </c>
      <c r="AO515" s="119">
        <v>39950</v>
      </c>
      <c r="AP515" s="120">
        <v>52750</v>
      </c>
      <c r="AQ515" s="120">
        <v>55946</v>
      </c>
      <c r="AR515" s="120">
        <v>59142</v>
      </c>
      <c r="AS515" s="120">
        <v>62338</v>
      </c>
      <c r="AT515" s="120">
        <v>65534</v>
      </c>
      <c r="AU515" s="120">
        <v>68730</v>
      </c>
      <c r="AV515" s="120">
        <v>71926</v>
      </c>
      <c r="AW515" s="121">
        <v>75122</v>
      </c>
      <c r="AX515" s="119">
        <v>63900</v>
      </c>
      <c r="AY515" s="120">
        <v>84350</v>
      </c>
      <c r="AZ515" s="120">
        <v>89462</v>
      </c>
      <c r="BA515" s="120">
        <v>94574</v>
      </c>
      <c r="BB515" s="120">
        <v>99686</v>
      </c>
      <c r="BC515" s="120">
        <v>104798</v>
      </c>
      <c r="BD515" s="120">
        <v>109910</v>
      </c>
      <c r="BE515" s="120">
        <v>115022</v>
      </c>
      <c r="BF515" s="121">
        <v>120134</v>
      </c>
      <c r="BH515" s="119">
        <v>41200</v>
      </c>
      <c r="BI515" s="120">
        <v>54400</v>
      </c>
      <c r="BJ515" s="120">
        <v>57696</v>
      </c>
      <c r="BK515" s="120">
        <v>60992</v>
      </c>
      <c r="BL515" s="120">
        <v>64288</v>
      </c>
      <c r="BM515" s="120">
        <v>67584</v>
      </c>
      <c r="BN515" s="120">
        <v>70880</v>
      </c>
      <c r="BO515" s="120">
        <v>74176</v>
      </c>
      <c r="BP515" s="121">
        <v>77472</v>
      </c>
      <c r="BQ515" s="119">
        <v>65900</v>
      </c>
      <c r="BR515" s="120">
        <v>87000</v>
      </c>
      <c r="BS515" s="120">
        <v>92272</v>
      </c>
      <c r="BT515" s="120">
        <v>97544</v>
      </c>
      <c r="BU515" s="120">
        <v>102816</v>
      </c>
      <c r="BV515" s="120">
        <v>108088</v>
      </c>
      <c r="BW515" s="120">
        <v>113360</v>
      </c>
      <c r="BX515" s="120">
        <v>118632</v>
      </c>
      <c r="BY515" s="121">
        <v>123904</v>
      </c>
    </row>
    <row r="516" spans="1:77" x14ac:dyDescent="0.25">
      <c r="A516" s="85" t="s">
        <v>690</v>
      </c>
      <c r="C516">
        <v>33300</v>
      </c>
      <c r="D516">
        <v>44000</v>
      </c>
      <c r="E516">
        <v>46664</v>
      </c>
      <c r="F516">
        <v>49328</v>
      </c>
      <c r="G516">
        <v>51992</v>
      </c>
      <c r="H516">
        <v>54656</v>
      </c>
      <c r="I516">
        <v>57320</v>
      </c>
      <c r="J516">
        <v>59984</v>
      </c>
      <c r="K516">
        <v>62648</v>
      </c>
      <c r="L516">
        <v>53300</v>
      </c>
      <c r="M516">
        <v>70350</v>
      </c>
      <c r="N516">
        <v>74614</v>
      </c>
      <c r="O516">
        <v>78878</v>
      </c>
      <c r="P516">
        <v>83142</v>
      </c>
      <c r="Q516">
        <v>87406</v>
      </c>
      <c r="R516">
        <v>91670</v>
      </c>
      <c r="S516">
        <v>95934</v>
      </c>
      <c r="T516">
        <v>100198</v>
      </c>
      <c r="V516" s="119">
        <v>35300</v>
      </c>
      <c r="W516" s="120">
        <v>46600</v>
      </c>
      <c r="X516" s="120">
        <v>49424</v>
      </c>
      <c r="Y516" s="120">
        <v>52248</v>
      </c>
      <c r="Z516" s="120">
        <v>55072</v>
      </c>
      <c r="AA516" s="120">
        <v>57896</v>
      </c>
      <c r="AB516" s="120">
        <v>60720</v>
      </c>
      <c r="AC516" s="120">
        <v>63544</v>
      </c>
      <c r="AD516" s="121">
        <v>66368</v>
      </c>
      <c r="AE516" s="119">
        <v>56500</v>
      </c>
      <c r="AF516" s="120">
        <v>74600</v>
      </c>
      <c r="AG516" s="120">
        <v>79120</v>
      </c>
      <c r="AH516" s="120">
        <v>83640</v>
      </c>
      <c r="AI516" s="120">
        <v>88160</v>
      </c>
      <c r="AJ516" s="120">
        <v>92680</v>
      </c>
      <c r="AK516" s="120">
        <v>97200</v>
      </c>
      <c r="AL516" s="120">
        <v>101720</v>
      </c>
      <c r="AM516" s="121">
        <v>106240</v>
      </c>
      <c r="AO516" s="119">
        <v>38550</v>
      </c>
      <c r="AP516" s="120">
        <v>50900</v>
      </c>
      <c r="AQ516" s="120">
        <v>53984</v>
      </c>
      <c r="AR516" s="120">
        <v>57068</v>
      </c>
      <c r="AS516" s="120">
        <v>60152</v>
      </c>
      <c r="AT516" s="120">
        <v>63236</v>
      </c>
      <c r="AU516" s="120">
        <v>66320</v>
      </c>
      <c r="AV516" s="120">
        <v>69404</v>
      </c>
      <c r="AW516" s="121">
        <v>72488</v>
      </c>
      <c r="AX516" s="119">
        <v>61700</v>
      </c>
      <c r="AY516" s="120">
        <v>81450</v>
      </c>
      <c r="AZ516" s="120">
        <v>86386</v>
      </c>
      <c r="BA516" s="120">
        <v>91322</v>
      </c>
      <c r="BB516" s="120">
        <v>96258</v>
      </c>
      <c r="BC516" s="120">
        <v>101194</v>
      </c>
      <c r="BD516" s="120">
        <v>106130</v>
      </c>
      <c r="BE516" s="120">
        <v>111066</v>
      </c>
      <c r="BF516" s="121">
        <v>116002</v>
      </c>
      <c r="BH516" s="119">
        <v>38750</v>
      </c>
      <c r="BI516" s="120">
        <v>51150</v>
      </c>
      <c r="BJ516" s="120">
        <v>54250</v>
      </c>
      <c r="BK516" s="120">
        <v>57350</v>
      </c>
      <c r="BL516" s="120">
        <v>60450</v>
      </c>
      <c r="BM516" s="120">
        <v>63550</v>
      </c>
      <c r="BN516" s="120">
        <v>66650</v>
      </c>
      <c r="BO516" s="120">
        <v>69750</v>
      </c>
      <c r="BP516" s="121">
        <v>72850</v>
      </c>
      <c r="BQ516" s="119">
        <v>62000</v>
      </c>
      <c r="BR516" s="120">
        <v>81850</v>
      </c>
      <c r="BS516" s="120">
        <v>86810</v>
      </c>
      <c r="BT516" s="120">
        <v>91770</v>
      </c>
      <c r="BU516" s="120">
        <v>96730</v>
      </c>
      <c r="BV516" s="120">
        <v>101690</v>
      </c>
      <c r="BW516" s="120">
        <v>106650</v>
      </c>
      <c r="BX516" s="120">
        <v>111610</v>
      </c>
      <c r="BY516" s="121">
        <v>116570</v>
      </c>
    </row>
    <row r="517" spans="1:77" x14ac:dyDescent="0.25">
      <c r="A517" s="85" t="s">
        <v>691</v>
      </c>
      <c r="C517">
        <v>39750</v>
      </c>
      <c r="D517">
        <v>52500</v>
      </c>
      <c r="E517">
        <v>55680</v>
      </c>
      <c r="F517">
        <v>58860</v>
      </c>
      <c r="G517">
        <v>62040</v>
      </c>
      <c r="H517">
        <v>65220</v>
      </c>
      <c r="I517">
        <v>68400</v>
      </c>
      <c r="J517">
        <v>71580</v>
      </c>
      <c r="K517">
        <v>74760</v>
      </c>
      <c r="L517">
        <v>63600</v>
      </c>
      <c r="M517">
        <v>83950</v>
      </c>
      <c r="N517">
        <v>89038</v>
      </c>
      <c r="O517">
        <v>94126</v>
      </c>
      <c r="P517">
        <v>99214</v>
      </c>
      <c r="Q517">
        <v>104302</v>
      </c>
      <c r="R517">
        <v>109390</v>
      </c>
      <c r="S517">
        <v>114478</v>
      </c>
      <c r="T517">
        <v>119566</v>
      </c>
      <c r="V517" s="119">
        <v>43700</v>
      </c>
      <c r="W517" s="120">
        <v>57700</v>
      </c>
      <c r="X517" s="120">
        <v>61196</v>
      </c>
      <c r="Y517" s="120">
        <v>64692</v>
      </c>
      <c r="Z517" s="120">
        <v>68188</v>
      </c>
      <c r="AA517" s="120">
        <v>71684</v>
      </c>
      <c r="AB517" s="120">
        <v>75180</v>
      </c>
      <c r="AC517" s="120">
        <v>78676</v>
      </c>
      <c r="AD517" s="121">
        <v>82172</v>
      </c>
      <c r="AE517" s="119">
        <v>69900</v>
      </c>
      <c r="AF517" s="120">
        <v>92300</v>
      </c>
      <c r="AG517" s="120">
        <v>97892</v>
      </c>
      <c r="AH517" s="120">
        <v>103484</v>
      </c>
      <c r="AI517" s="120">
        <v>109076</v>
      </c>
      <c r="AJ517" s="120">
        <v>114668</v>
      </c>
      <c r="AK517" s="120">
        <v>120260</v>
      </c>
      <c r="AL517" s="120">
        <v>125852</v>
      </c>
      <c r="AM517" s="121">
        <v>131444</v>
      </c>
      <c r="AO517" s="119">
        <v>46250</v>
      </c>
      <c r="AP517" s="120">
        <v>61050</v>
      </c>
      <c r="AQ517" s="120">
        <v>64750</v>
      </c>
      <c r="AR517" s="120">
        <v>68450</v>
      </c>
      <c r="AS517" s="120">
        <v>72150</v>
      </c>
      <c r="AT517" s="120">
        <v>75850</v>
      </c>
      <c r="AU517" s="120">
        <v>79550</v>
      </c>
      <c r="AV517" s="120">
        <v>83250</v>
      </c>
      <c r="AW517" s="121">
        <v>86950</v>
      </c>
      <c r="AX517" s="119">
        <v>74000</v>
      </c>
      <c r="AY517" s="120">
        <v>97700</v>
      </c>
      <c r="AZ517" s="120">
        <v>103620</v>
      </c>
      <c r="BA517" s="120">
        <v>109540</v>
      </c>
      <c r="BB517" s="120">
        <v>115460</v>
      </c>
      <c r="BC517" s="120">
        <v>121380</v>
      </c>
      <c r="BD517" s="120">
        <v>127300</v>
      </c>
      <c r="BE517" s="120">
        <v>133220</v>
      </c>
      <c r="BF517" s="121">
        <v>139140</v>
      </c>
      <c r="BH517" s="119">
        <v>46250</v>
      </c>
      <c r="BI517" s="120">
        <v>61050</v>
      </c>
      <c r="BJ517" s="120">
        <v>64750</v>
      </c>
      <c r="BK517" s="120">
        <v>68450</v>
      </c>
      <c r="BL517" s="120">
        <v>72150</v>
      </c>
      <c r="BM517" s="120">
        <v>75850</v>
      </c>
      <c r="BN517" s="120">
        <v>79550</v>
      </c>
      <c r="BO517" s="120">
        <v>83250</v>
      </c>
      <c r="BP517" s="121">
        <v>86950</v>
      </c>
      <c r="BQ517" s="119">
        <v>74000</v>
      </c>
      <c r="BR517" s="120">
        <v>97700</v>
      </c>
      <c r="BS517" s="120">
        <v>103620</v>
      </c>
      <c r="BT517" s="120">
        <v>109540</v>
      </c>
      <c r="BU517" s="120">
        <v>115460</v>
      </c>
      <c r="BV517" s="120">
        <v>121380</v>
      </c>
      <c r="BW517" s="120">
        <v>127300</v>
      </c>
      <c r="BX517" s="120">
        <v>133220</v>
      </c>
      <c r="BY517" s="121">
        <v>139140</v>
      </c>
    </row>
    <row r="518" spans="1:77" x14ac:dyDescent="0.25">
      <c r="A518" s="85" t="s">
        <v>692</v>
      </c>
      <c r="C518">
        <v>33700</v>
      </c>
      <c r="D518">
        <v>44500</v>
      </c>
      <c r="E518">
        <v>47196</v>
      </c>
      <c r="F518">
        <v>49892</v>
      </c>
      <c r="G518">
        <v>52588</v>
      </c>
      <c r="H518">
        <v>55284</v>
      </c>
      <c r="I518">
        <v>57980</v>
      </c>
      <c r="J518">
        <v>60676</v>
      </c>
      <c r="K518">
        <v>63372</v>
      </c>
      <c r="L518">
        <v>53900</v>
      </c>
      <c r="M518">
        <v>71150</v>
      </c>
      <c r="N518">
        <v>75462</v>
      </c>
      <c r="O518">
        <v>79774</v>
      </c>
      <c r="P518">
        <v>84086</v>
      </c>
      <c r="Q518">
        <v>88398</v>
      </c>
      <c r="R518">
        <v>92710</v>
      </c>
      <c r="S518">
        <v>97022</v>
      </c>
      <c r="T518">
        <v>101334</v>
      </c>
      <c r="V518" s="119">
        <v>36800</v>
      </c>
      <c r="W518" s="120">
        <v>48600</v>
      </c>
      <c r="X518" s="120">
        <v>51544</v>
      </c>
      <c r="Y518" s="120">
        <v>54488</v>
      </c>
      <c r="Z518" s="120">
        <v>57432</v>
      </c>
      <c r="AA518" s="120">
        <v>60376</v>
      </c>
      <c r="AB518" s="120">
        <v>63320</v>
      </c>
      <c r="AC518" s="120">
        <v>66264</v>
      </c>
      <c r="AD518" s="121">
        <v>69208</v>
      </c>
      <c r="AE518" s="119">
        <v>58900</v>
      </c>
      <c r="AF518" s="120">
        <v>77750</v>
      </c>
      <c r="AG518" s="120">
        <v>82462</v>
      </c>
      <c r="AH518" s="120">
        <v>87174</v>
      </c>
      <c r="AI518" s="120">
        <v>91886</v>
      </c>
      <c r="AJ518" s="120">
        <v>96598</v>
      </c>
      <c r="AK518" s="120">
        <v>101310</v>
      </c>
      <c r="AL518" s="120">
        <v>106022</v>
      </c>
      <c r="AM518" s="121">
        <v>110734</v>
      </c>
      <c r="AO518" s="119">
        <v>39300</v>
      </c>
      <c r="AP518" s="120">
        <v>51900</v>
      </c>
      <c r="AQ518" s="120">
        <v>55044</v>
      </c>
      <c r="AR518" s="120">
        <v>58188</v>
      </c>
      <c r="AS518" s="120">
        <v>61332</v>
      </c>
      <c r="AT518" s="120">
        <v>64476</v>
      </c>
      <c r="AU518" s="120">
        <v>67620</v>
      </c>
      <c r="AV518" s="120">
        <v>70764</v>
      </c>
      <c r="AW518" s="121">
        <v>73908</v>
      </c>
      <c r="AX518" s="119">
        <v>62900</v>
      </c>
      <c r="AY518" s="120">
        <v>83050</v>
      </c>
      <c r="AZ518" s="120">
        <v>88082</v>
      </c>
      <c r="BA518" s="120">
        <v>93114</v>
      </c>
      <c r="BB518" s="120">
        <v>98146</v>
      </c>
      <c r="BC518" s="120">
        <v>103178</v>
      </c>
      <c r="BD518" s="120">
        <v>108210</v>
      </c>
      <c r="BE518" s="120">
        <v>113242</v>
      </c>
      <c r="BF518" s="121">
        <v>118274</v>
      </c>
      <c r="BH518" s="119">
        <v>42350</v>
      </c>
      <c r="BI518" s="120">
        <v>55950</v>
      </c>
      <c r="BJ518" s="120">
        <v>59338</v>
      </c>
      <c r="BK518" s="120">
        <v>62726</v>
      </c>
      <c r="BL518" s="120">
        <v>66114</v>
      </c>
      <c r="BM518" s="120">
        <v>69502</v>
      </c>
      <c r="BN518" s="120">
        <v>72890</v>
      </c>
      <c r="BO518" s="120">
        <v>76278</v>
      </c>
      <c r="BP518" s="121">
        <v>79666</v>
      </c>
      <c r="BQ518" s="119">
        <v>67750</v>
      </c>
      <c r="BR518" s="120">
        <v>89450</v>
      </c>
      <c r="BS518" s="120">
        <v>94870</v>
      </c>
      <c r="BT518" s="120">
        <v>100290</v>
      </c>
      <c r="BU518" s="120">
        <v>105710</v>
      </c>
      <c r="BV518" s="120">
        <v>111130</v>
      </c>
      <c r="BW518" s="120">
        <v>116550</v>
      </c>
      <c r="BX518" s="120">
        <v>121970</v>
      </c>
      <c r="BY518" s="121">
        <v>127390</v>
      </c>
    </row>
    <row r="519" spans="1:77" x14ac:dyDescent="0.25">
      <c r="A519" s="85" t="s">
        <v>693</v>
      </c>
      <c r="C519">
        <v>33600</v>
      </c>
      <c r="D519">
        <v>44400</v>
      </c>
      <c r="E519">
        <v>47088</v>
      </c>
      <c r="F519">
        <v>49776</v>
      </c>
      <c r="G519">
        <v>52464</v>
      </c>
      <c r="H519">
        <v>55152</v>
      </c>
      <c r="I519">
        <v>57840</v>
      </c>
      <c r="J519">
        <v>60528</v>
      </c>
      <c r="K519">
        <v>63216</v>
      </c>
      <c r="L519">
        <v>53750</v>
      </c>
      <c r="M519">
        <v>70950</v>
      </c>
      <c r="N519">
        <v>75250</v>
      </c>
      <c r="O519">
        <v>79550</v>
      </c>
      <c r="P519">
        <v>83850</v>
      </c>
      <c r="Q519">
        <v>88150</v>
      </c>
      <c r="R519">
        <v>92450</v>
      </c>
      <c r="S519">
        <v>96750</v>
      </c>
      <c r="T519">
        <v>101050</v>
      </c>
      <c r="V519" s="119">
        <v>36950</v>
      </c>
      <c r="W519" s="120">
        <v>48800</v>
      </c>
      <c r="X519" s="120">
        <v>51756</v>
      </c>
      <c r="Y519" s="120">
        <v>54712</v>
      </c>
      <c r="Z519" s="120">
        <v>57668</v>
      </c>
      <c r="AA519" s="120">
        <v>60624</v>
      </c>
      <c r="AB519" s="120">
        <v>63580</v>
      </c>
      <c r="AC519" s="120">
        <v>66536</v>
      </c>
      <c r="AD519" s="121">
        <v>69492</v>
      </c>
      <c r="AE519" s="119">
        <v>59100</v>
      </c>
      <c r="AF519" s="120">
        <v>78000</v>
      </c>
      <c r="AG519" s="120">
        <v>82728</v>
      </c>
      <c r="AH519" s="120">
        <v>87456</v>
      </c>
      <c r="AI519" s="120">
        <v>92184</v>
      </c>
      <c r="AJ519" s="120">
        <v>96912</v>
      </c>
      <c r="AK519" s="120">
        <v>101640</v>
      </c>
      <c r="AL519" s="120">
        <v>106368</v>
      </c>
      <c r="AM519" s="121">
        <v>111096</v>
      </c>
      <c r="AO519" s="119">
        <v>40050</v>
      </c>
      <c r="AP519" s="120">
        <v>52900</v>
      </c>
      <c r="AQ519" s="120">
        <v>56104</v>
      </c>
      <c r="AR519" s="120">
        <v>59308</v>
      </c>
      <c r="AS519" s="120">
        <v>62512</v>
      </c>
      <c r="AT519" s="120">
        <v>65716</v>
      </c>
      <c r="AU519" s="120">
        <v>68920</v>
      </c>
      <c r="AV519" s="120">
        <v>72124</v>
      </c>
      <c r="AW519" s="121">
        <v>75328</v>
      </c>
      <c r="AX519" s="119">
        <v>64100</v>
      </c>
      <c r="AY519" s="120">
        <v>84650</v>
      </c>
      <c r="AZ519" s="120">
        <v>89778</v>
      </c>
      <c r="BA519" s="120">
        <v>94906</v>
      </c>
      <c r="BB519" s="120">
        <v>100034</v>
      </c>
      <c r="BC519" s="120">
        <v>105162</v>
      </c>
      <c r="BD519" s="120">
        <v>110290</v>
      </c>
      <c r="BE519" s="120">
        <v>115418</v>
      </c>
      <c r="BF519" s="121">
        <v>120546</v>
      </c>
      <c r="BH519" s="119">
        <v>40050</v>
      </c>
      <c r="BI519" s="120">
        <v>52900</v>
      </c>
      <c r="BJ519" s="120">
        <v>56104</v>
      </c>
      <c r="BK519" s="120">
        <v>59308</v>
      </c>
      <c r="BL519" s="120">
        <v>62512</v>
      </c>
      <c r="BM519" s="120">
        <v>65716</v>
      </c>
      <c r="BN519" s="120">
        <v>68920</v>
      </c>
      <c r="BO519" s="120">
        <v>72124</v>
      </c>
      <c r="BP519" s="121">
        <v>75328</v>
      </c>
      <c r="BQ519" s="119">
        <v>64100</v>
      </c>
      <c r="BR519" s="120">
        <v>84650</v>
      </c>
      <c r="BS519" s="120">
        <v>89778</v>
      </c>
      <c r="BT519" s="120">
        <v>94906</v>
      </c>
      <c r="BU519" s="120">
        <v>100034</v>
      </c>
      <c r="BV519" s="120">
        <v>105162</v>
      </c>
      <c r="BW519" s="120">
        <v>110290</v>
      </c>
      <c r="BX519" s="120">
        <v>115418</v>
      </c>
      <c r="BY519" s="121">
        <v>120546</v>
      </c>
    </row>
    <row r="520" spans="1:77" x14ac:dyDescent="0.25">
      <c r="A520" s="85" t="s">
        <v>694</v>
      </c>
      <c r="C520">
        <v>33300</v>
      </c>
      <c r="D520">
        <v>44000</v>
      </c>
      <c r="E520">
        <v>46664</v>
      </c>
      <c r="F520">
        <v>49328</v>
      </c>
      <c r="G520">
        <v>51992</v>
      </c>
      <c r="H520">
        <v>54656</v>
      </c>
      <c r="I520">
        <v>57320</v>
      </c>
      <c r="J520">
        <v>59984</v>
      </c>
      <c r="K520">
        <v>62648</v>
      </c>
      <c r="L520">
        <v>53300</v>
      </c>
      <c r="M520">
        <v>70350</v>
      </c>
      <c r="N520">
        <v>74614</v>
      </c>
      <c r="O520">
        <v>78878</v>
      </c>
      <c r="P520">
        <v>83142</v>
      </c>
      <c r="Q520">
        <v>87406</v>
      </c>
      <c r="R520">
        <v>91670</v>
      </c>
      <c r="S520">
        <v>95934</v>
      </c>
      <c r="T520">
        <v>100198</v>
      </c>
      <c r="V520" s="119">
        <v>35300</v>
      </c>
      <c r="W520" s="120">
        <v>46600</v>
      </c>
      <c r="X520" s="120">
        <v>49424</v>
      </c>
      <c r="Y520" s="120">
        <v>52248</v>
      </c>
      <c r="Z520" s="120">
        <v>55072</v>
      </c>
      <c r="AA520" s="120">
        <v>57896</v>
      </c>
      <c r="AB520" s="120">
        <v>60720</v>
      </c>
      <c r="AC520" s="120">
        <v>63544</v>
      </c>
      <c r="AD520" s="121">
        <v>66368</v>
      </c>
      <c r="AE520" s="119">
        <v>56500</v>
      </c>
      <c r="AF520" s="120">
        <v>74600</v>
      </c>
      <c r="AG520" s="120">
        <v>79120</v>
      </c>
      <c r="AH520" s="120">
        <v>83640</v>
      </c>
      <c r="AI520" s="120">
        <v>88160</v>
      </c>
      <c r="AJ520" s="120">
        <v>92680</v>
      </c>
      <c r="AK520" s="120">
        <v>97200</v>
      </c>
      <c r="AL520" s="120">
        <v>101720</v>
      </c>
      <c r="AM520" s="121">
        <v>106240</v>
      </c>
      <c r="AO520" s="119">
        <v>38550</v>
      </c>
      <c r="AP520" s="120">
        <v>50900</v>
      </c>
      <c r="AQ520" s="120">
        <v>53984</v>
      </c>
      <c r="AR520" s="120">
        <v>57068</v>
      </c>
      <c r="AS520" s="120">
        <v>60152</v>
      </c>
      <c r="AT520" s="120">
        <v>63236</v>
      </c>
      <c r="AU520" s="120">
        <v>66320</v>
      </c>
      <c r="AV520" s="120">
        <v>69404</v>
      </c>
      <c r="AW520" s="121">
        <v>72488</v>
      </c>
      <c r="AX520" s="119">
        <v>61700</v>
      </c>
      <c r="AY520" s="120">
        <v>81450</v>
      </c>
      <c r="AZ520" s="120">
        <v>86386</v>
      </c>
      <c r="BA520" s="120">
        <v>91322</v>
      </c>
      <c r="BB520" s="120">
        <v>96258</v>
      </c>
      <c r="BC520" s="120">
        <v>101194</v>
      </c>
      <c r="BD520" s="120">
        <v>106130</v>
      </c>
      <c r="BE520" s="120">
        <v>111066</v>
      </c>
      <c r="BF520" s="121">
        <v>116002</v>
      </c>
      <c r="BH520" s="119">
        <v>38750</v>
      </c>
      <c r="BI520" s="120">
        <v>51150</v>
      </c>
      <c r="BJ520" s="120">
        <v>54250</v>
      </c>
      <c r="BK520" s="120">
        <v>57350</v>
      </c>
      <c r="BL520" s="120">
        <v>60450</v>
      </c>
      <c r="BM520" s="120">
        <v>63550</v>
      </c>
      <c r="BN520" s="120">
        <v>66650</v>
      </c>
      <c r="BO520" s="120">
        <v>69750</v>
      </c>
      <c r="BP520" s="121">
        <v>72850</v>
      </c>
      <c r="BQ520" s="119">
        <v>62000</v>
      </c>
      <c r="BR520" s="120">
        <v>81850</v>
      </c>
      <c r="BS520" s="120">
        <v>86810</v>
      </c>
      <c r="BT520" s="120">
        <v>91770</v>
      </c>
      <c r="BU520" s="120">
        <v>96730</v>
      </c>
      <c r="BV520" s="120">
        <v>101690</v>
      </c>
      <c r="BW520" s="120">
        <v>106650</v>
      </c>
      <c r="BX520" s="120">
        <v>111610</v>
      </c>
      <c r="BY520" s="121">
        <v>116570</v>
      </c>
    </row>
    <row r="521" spans="1:77" x14ac:dyDescent="0.25">
      <c r="A521" s="85" t="s">
        <v>695</v>
      </c>
      <c r="C521">
        <v>33300</v>
      </c>
      <c r="D521">
        <v>44000</v>
      </c>
      <c r="E521">
        <v>46664</v>
      </c>
      <c r="F521">
        <v>49328</v>
      </c>
      <c r="G521">
        <v>51992</v>
      </c>
      <c r="H521">
        <v>54656</v>
      </c>
      <c r="I521">
        <v>57320</v>
      </c>
      <c r="J521">
        <v>59984</v>
      </c>
      <c r="K521">
        <v>62648</v>
      </c>
      <c r="L521">
        <v>53300</v>
      </c>
      <c r="M521">
        <v>70350</v>
      </c>
      <c r="N521">
        <v>74614</v>
      </c>
      <c r="O521">
        <v>78878</v>
      </c>
      <c r="P521">
        <v>83142</v>
      </c>
      <c r="Q521">
        <v>87406</v>
      </c>
      <c r="R521">
        <v>91670</v>
      </c>
      <c r="S521">
        <v>95934</v>
      </c>
      <c r="T521">
        <v>100198</v>
      </c>
      <c r="V521" s="119">
        <v>35300</v>
      </c>
      <c r="W521" s="120">
        <v>46600</v>
      </c>
      <c r="X521" s="120">
        <v>49424</v>
      </c>
      <c r="Y521" s="120">
        <v>52248</v>
      </c>
      <c r="Z521" s="120">
        <v>55072</v>
      </c>
      <c r="AA521" s="120">
        <v>57896</v>
      </c>
      <c r="AB521" s="120">
        <v>60720</v>
      </c>
      <c r="AC521" s="120">
        <v>63544</v>
      </c>
      <c r="AD521" s="121">
        <v>66368</v>
      </c>
      <c r="AE521" s="119">
        <v>56500</v>
      </c>
      <c r="AF521" s="120">
        <v>74600</v>
      </c>
      <c r="AG521" s="120">
        <v>79120</v>
      </c>
      <c r="AH521" s="120">
        <v>83640</v>
      </c>
      <c r="AI521" s="120">
        <v>88160</v>
      </c>
      <c r="AJ521" s="120">
        <v>92680</v>
      </c>
      <c r="AK521" s="120">
        <v>97200</v>
      </c>
      <c r="AL521" s="120">
        <v>101720</v>
      </c>
      <c r="AM521" s="121">
        <v>106240</v>
      </c>
      <c r="AO521" s="119">
        <v>38550</v>
      </c>
      <c r="AP521" s="120">
        <v>50900</v>
      </c>
      <c r="AQ521" s="120">
        <v>53984</v>
      </c>
      <c r="AR521" s="120">
        <v>57068</v>
      </c>
      <c r="AS521" s="120">
        <v>60152</v>
      </c>
      <c r="AT521" s="120">
        <v>63236</v>
      </c>
      <c r="AU521" s="120">
        <v>66320</v>
      </c>
      <c r="AV521" s="120">
        <v>69404</v>
      </c>
      <c r="AW521" s="121">
        <v>72488</v>
      </c>
      <c r="AX521" s="119">
        <v>61700</v>
      </c>
      <c r="AY521" s="120">
        <v>81450</v>
      </c>
      <c r="AZ521" s="120">
        <v>86386</v>
      </c>
      <c r="BA521" s="120">
        <v>91322</v>
      </c>
      <c r="BB521" s="120">
        <v>96258</v>
      </c>
      <c r="BC521" s="120">
        <v>101194</v>
      </c>
      <c r="BD521" s="120">
        <v>106130</v>
      </c>
      <c r="BE521" s="120">
        <v>111066</v>
      </c>
      <c r="BF521" s="121">
        <v>116002</v>
      </c>
      <c r="BH521" s="119">
        <v>38750</v>
      </c>
      <c r="BI521" s="120">
        <v>51150</v>
      </c>
      <c r="BJ521" s="120">
        <v>54250</v>
      </c>
      <c r="BK521" s="120">
        <v>57350</v>
      </c>
      <c r="BL521" s="120">
        <v>60450</v>
      </c>
      <c r="BM521" s="120">
        <v>63550</v>
      </c>
      <c r="BN521" s="120">
        <v>66650</v>
      </c>
      <c r="BO521" s="120">
        <v>69750</v>
      </c>
      <c r="BP521" s="121">
        <v>72850</v>
      </c>
      <c r="BQ521" s="119">
        <v>62000</v>
      </c>
      <c r="BR521" s="120">
        <v>81850</v>
      </c>
      <c r="BS521" s="120">
        <v>86810</v>
      </c>
      <c r="BT521" s="120">
        <v>91770</v>
      </c>
      <c r="BU521" s="120">
        <v>96730</v>
      </c>
      <c r="BV521" s="120">
        <v>101690</v>
      </c>
      <c r="BW521" s="120">
        <v>106650</v>
      </c>
      <c r="BX521" s="120">
        <v>111610</v>
      </c>
      <c r="BY521" s="121">
        <v>116570</v>
      </c>
    </row>
    <row r="522" spans="1:77" x14ac:dyDescent="0.25">
      <c r="A522" s="85" t="s">
        <v>696</v>
      </c>
      <c r="C522">
        <v>34400</v>
      </c>
      <c r="D522">
        <v>45450</v>
      </c>
      <c r="E522">
        <v>48202</v>
      </c>
      <c r="F522">
        <v>50954</v>
      </c>
      <c r="G522">
        <v>53706</v>
      </c>
      <c r="H522">
        <v>56458</v>
      </c>
      <c r="I522">
        <v>59210</v>
      </c>
      <c r="J522">
        <v>61962</v>
      </c>
      <c r="K522">
        <v>64714</v>
      </c>
      <c r="L522">
        <v>55050</v>
      </c>
      <c r="M522">
        <v>72650</v>
      </c>
      <c r="N522">
        <v>77054</v>
      </c>
      <c r="O522">
        <v>81458</v>
      </c>
      <c r="P522">
        <v>85862</v>
      </c>
      <c r="Q522">
        <v>90266</v>
      </c>
      <c r="R522">
        <v>94670</v>
      </c>
      <c r="S522">
        <v>99074</v>
      </c>
      <c r="T522">
        <v>103478</v>
      </c>
      <c r="V522" s="119">
        <v>36650</v>
      </c>
      <c r="W522" s="120">
        <v>48400</v>
      </c>
      <c r="X522" s="120">
        <v>51332</v>
      </c>
      <c r="Y522" s="120">
        <v>54264</v>
      </c>
      <c r="Z522" s="120">
        <v>57196</v>
      </c>
      <c r="AA522" s="120">
        <v>60128</v>
      </c>
      <c r="AB522" s="120">
        <v>63060</v>
      </c>
      <c r="AC522" s="120">
        <v>65992</v>
      </c>
      <c r="AD522" s="121">
        <v>68924</v>
      </c>
      <c r="AE522" s="119">
        <v>58650</v>
      </c>
      <c r="AF522" s="120">
        <v>77450</v>
      </c>
      <c r="AG522" s="120">
        <v>82142</v>
      </c>
      <c r="AH522" s="120">
        <v>86834</v>
      </c>
      <c r="AI522" s="120">
        <v>91526</v>
      </c>
      <c r="AJ522" s="120">
        <v>96218</v>
      </c>
      <c r="AK522" s="120">
        <v>100910</v>
      </c>
      <c r="AL522" s="120">
        <v>105602</v>
      </c>
      <c r="AM522" s="121">
        <v>110294</v>
      </c>
      <c r="AO522" s="119">
        <v>38550</v>
      </c>
      <c r="AP522" s="120">
        <v>50900</v>
      </c>
      <c r="AQ522" s="120">
        <v>53984</v>
      </c>
      <c r="AR522" s="120">
        <v>57068</v>
      </c>
      <c r="AS522" s="120">
        <v>60152</v>
      </c>
      <c r="AT522" s="120">
        <v>63236</v>
      </c>
      <c r="AU522" s="120">
        <v>66320</v>
      </c>
      <c r="AV522" s="120">
        <v>69404</v>
      </c>
      <c r="AW522" s="121">
        <v>72488</v>
      </c>
      <c r="AX522" s="119">
        <v>61700</v>
      </c>
      <c r="AY522" s="120">
        <v>81450</v>
      </c>
      <c r="AZ522" s="120">
        <v>86386</v>
      </c>
      <c r="BA522" s="120">
        <v>91322</v>
      </c>
      <c r="BB522" s="120">
        <v>96258</v>
      </c>
      <c r="BC522" s="120">
        <v>101194</v>
      </c>
      <c r="BD522" s="120">
        <v>106130</v>
      </c>
      <c r="BE522" s="120">
        <v>111066</v>
      </c>
      <c r="BF522" s="121">
        <v>116002</v>
      </c>
      <c r="BH522" s="119">
        <v>40100</v>
      </c>
      <c r="BI522" s="120">
        <v>52950</v>
      </c>
      <c r="BJ522" s="120">
        <v>56158</v>
      </c>
      <c r="BK522" s="120">
        <v>59366</v>
      </c>
      <c r="BL522" s="120">
        <v>62574</v>
      </c>
      <c r="BM522" s="120">
        <v>65782</v>
      </c>
      <c r="BN522" s="120">
        <v>68990</v>
      </c>
      <c r="BO522" s="120">
        <v>72198</v>
      </c>
      <c r="BP522" s="121">
        <v>75406</v>
      </c>
      <c r="BQ522" s="119">
        <v>64150</v>
      </c>
      <c r="BR522" s="120">
        <v>84700</v>
      </c>
      <c r="BS522" s="120">
        <v>89832</v>
      </c>
      <c r="BT522" s="120">
        <v>94964</v>
      </c>
      <c r="BU522" s="120">
        <v>100096</v>
      </c>
      <c r="BV522" s="120">
        <v>105228</v>
      </c>
      <c r="BW522" s="120">
        <v>110360</v>
      </c>
      <c r="BX522" s="120">
        <v>115492</v>
      </c>
      <c r="BY522" s="121">
        <v>120624</v>
      </c>
    </row>
    <row r="523" spans="1:77" x14ac:dyDescent="0.25">
      <c r="A523" s="85" t="s">
        <v>697</v>
      </c>
      <c r="C523">
        <v>36850</v>
      </c>
      <c r="D523">
        <v>48650</v>
      </c>
      <c r="E523">
        <v>51598</v>
      </c>
      <c r="F523">
        <v>54546</v>
      </c>
      <c r="G523">
        <v>57494</v>
      </c>
      <c r="H523">
        <v>60442</v>
      </c>
      <c r="I523">
        <v>63390</v>
      </c>
      <c r="J523">
        <v>66338</v>
      </c>
      <c r="K523">
        <v>69286</v>
      </c>
      <c r="L523">
        <v>58950</v>
      </c>
      <c r="M523">
        <v>77800</v>
      </c>
      <c r="N523">
        <v>82516</v>
      </c>
      <c r="O523">
        <v>87232</v>
      </c>
      <c r="P523">
        <v>91948</v>
      </c>
      <c r="Q523">
        <v>96664</v>
      </c>
      <c r="R523">
        <v>101380</v>
      </c>
      <c r="S523">
        <v>106096</v>
      </c>
      <c r="T523">
        <v>110812</v>
      </c>
      <c r="V523" s="119">
        <v>40500</v>
      </c>
      <c r="W523" s="120">
        <v>53500</v>
      </c>
      <c r="X523" s="120">
        <v>56740</v>
      </c>
      <c r="Y523" s="120">
        <v>59980</v>
      </c>
      <c r="Z523" s="120">
        <v>63220</v>
      </c>
      <c r="AA523" s="120">
        <v>66460</v>
      </c>
      <c r="AB523" s="120">
        <v>69700</v>
      </c>
      <c r="AC523" s="120">
        <v>72940</v>
      </c>
      <c r="AD523" s="121">
        <v>76180</v>
      </c>
      <c r="AE523" s="119">
        <v>64800</v>
      </c>
      <c r="AF523" s="120">
        <v>85550</v>
      </c>
      <c r="AG523" s="120">
        <v>90734</v>
      </c>
      <c r="AH523" s="120">
        <v>95918</v>
      </c>
      <c r="AI523" s="120">
        <v>101102</v>
      </c>
      <c r="AJ523" s="120">
        <v>106286</v>
      </c>
      <c r="AK523" s="120">
        <v>111470</v>
      </c>
      <c r="AL523" s="120">
        <v>116654</v>
      </c>
      <c r="AM523" s="121">
        <v>121838</v>
      </c>
      <c r="AO523" s="119">
        <v>43550</v>
      </c>
      <c r="AP523" s="120">
        <v>57500</v>
      </c>
      <c r="AQ523" s="120">
        <v>60984</v>
      </c>
      <c r="AR523" s="120">
        <v>64468</v>
      </c>
      <c r="AS523" s="120">
        <v>67952</v>
      </c>
      <c r="AT523" s="120">
        <v>71436</v>
      </c>
      <c r="AU523" s="120">
        <v>74920</v>
      </c>
      <c r="AV523" s="120">
        <v>78404</v>
      </c>
      <c r="AW523" s="121">
        <v>81888</v>
      </c>
      <c r="AX523" s="119">
        <v>69700</v>
      </c>
      <c r="AY523" s="120">
        <v>92050</v>
      </c>
      <c r="AZ523" s="120">
        <v>97626</v>
      </c>
      <c r="BA523" s="120">
        <v>103202</v>
      </c>
      <c r="BB523" s="120">
        <v>108778</v>
      </c>
      <c r="BC523" s="120">
        <v>114354</v>
      </c>
      <c r="BD523" s="120">
        <v>119930</v>
      </c>
      <c r="BE523" s="120">
        <v>125506</v>
      </c>
      <c r="BF523" s="121">
        <v>131082</v>
      </c>
      <c r="BH523" s="119">
        <v>44350</v>
      </c>
      <c r="BI523" s="120">
        <v>58550</v>
      </c>
      <c r="BJ523" s="120">
        <v>62098</v>
      </c>
      <c r="BK523" s="120">
        <v>65646</v>
      </c>
      <c r="BL523" s="120">
        <v>69194</v>
      </c>
      <c r="BM523" s="120">
        <v>72742</v>
      </c>
      <c r="BN523" s="120">
        <v>76290</v>
      </c>
      <c r="BO523" s="120">
        <v>79838</v>
      </c>
      <c r="BP523" s="121">
        <v>83386</v>
      </c>
      <c r="BQ523" s="119">
        <v>70950</v>
      </c>
      <c r="BR523" s="120">
        <v>93700</v>
      </c>
      <c r="BS523" s="120">
        <v>99376</v>
      </c>
      <c r="BT523" s="120">
        <v>105052</v>
      </c>
      <c r="BU523" s="120">
        <v>110728</v>
      </c>
      <c r="BV523" s="120">
        <v>116404</v>
      </c>
      <c r="BW523" s="120">
        <v>122080</v>
      </c>
      <c r="BX523" s="120">
        <v>127756</v>
      </c>
      <c r="BY523" s="121">
        <v>133432</v>
      </c>
    </row>
    <row r="524" spans="1:77" x14ac:dyDescent="0.25">
      <c r="A524" s="85" t="s">
        <v>698</v>
      </c>
      <c r="C524">
        <v>33300</v>
      </c>
      <c r="D524">
        <v>44000</v>
      </c>
      <c r="E524">
        <v>46664</v>
      </c>
      <c r="F524">
        <v>49328</v>
      </c>
      <c r="G524">
        <v>51992</v>
      </c>
      <c r="H524">
        <v>54656</v>
      </c>
      <c r="I524">
        <v>57320</v>
      </c>
      <c r="J524">
        <v>59984</v>
      </c>
      <c r="K524">
        <v>62648</v>
      </c>
      <c r="L524">
        <v>53300</v>
      </c>
      <c r="M524">
        <v>70350</v>
      </c>
      <c r="N524">
        <v>74614</v>
      </c>
      <c r="O524">
        <v>78878</v>
      </c>
      <c r="P524">
        <v>83142</v>
      </c>
      <c r="Q524">
        <v>87406</v>
      </c>
      <c r="R524">
        <v>91670</v>
      </c>
      <c r="S524">
        <v>95934</v>
      </c>
      <c r="T524">
        <v>100198</v>
      </c>
      <c r="V524" s="119">
        <v>35300</v>
      </c>
      <c r="W524" s="120">
        <v>46600</v>
      </c>
      <c r="X524" s="120">
        <v>49424</v>
      </c>
      <c r="Y524" s="120">
        <v>52248</v>
      </c>
      <c r="Z524" s="120">
        <v>55072</v>
      </c>
      <c r="AA524" s="120">
        <v>57896</v>
      </c>
      <c r="AB524" s="120">
        <v>60720</v>
      </c>
      <c r="AC524" s="120">
        <v>63544</v>
      </c>
      <c r="AD524" s="121">
        <v>66368</v>
      </c>
      <c r="AE524" s="119">
        <v>56500</v>
      </c>
      <c r="AF524" s="120">
        <v>74600</v>
      </c>
      <c r="AG524" s="120">
        <v>79120</v>
      </c>
      <c r="AH524" s="120">
        <v>83640</v>
      </c>
      <c r="AI524" s="120">
        <v>88160</v>
      </c>
      <c r="AJ524" s="120">
        <v>92680</v>
      </c>
      <c r="AK524" s="120">
        <v>97200</v>
      </c>
      <c r="AL524" s="120">
        <v>101720</v>
      </c>
      <c r="AM524" s="121">
        <v>106240</v>
      </c>
      <c r="AO524" s="119">
        <v>38550</v>
      </c>
      <c r="AP524" s="120">
        <v>50900</v>
      </c>
      <c r="AQ524" s="120">
        <v>53984</v>
      </c>
      <c r="AR524" s="120">
        <v>57068</v>
      </c>
      <c r="AS524" s="120">
        <v>60152</v>
      </c>
      <c r="AT524" s="120">
        <v>63236</v>
      </c>
      <c r="AU524" s="120">
        <v>66320</v>
      </c>
      <c r="AV524" s="120">
        <v>69404</v>
      </c>
      <c r="AW524" s="121">
        <v>72488</v>
      </c>
      <c r="AX524" s="119">
        <v>61700</v>
      </c>
      <c r="AY524" s="120">
        <v>81450</v>
      </c>
      <c r="AZ524" s="120">
        <v>86386</v>
      </c>
      <c r="BA524" s="120">
        <v>91322</v>
      </c>
      <c r="BB524" s="120">
        <v>96258</v>
      </c>
      <c r="BC524" s="120">
        <v>101194</v>
      </c>
      <c r="BD524" s="120">
        <v>106130</v>
      </c>
      <c r="BE524" s="120">
        <v>111066</v>
      </c>
      <c r="BF524" s="121">
        <v>116002</v>
      </c>
      <c r="BH524" s="119">
        <v>38750</v>
      </c>
      <c r="BI524" s="120">
        <v>51150</v>
      </c>
      <c r="BJ524" s="120">
        <v>54250</v>
      </c>
      <c r="BK524" s="120">
        <v>57350</v>
      </c>
      <c r="BL524" s="120">
        <v>60450</v>
      </c>
      <c r="BM524" s="120">
        <v>63550</v>
      </c>
      <c r="BN524" s="120">
        <v>66650</v>
      </c>
      <c r="BO524" s="120">
        <v>69750</v>
      </c>
      <c r="BP524" s="121">
        <v>72850</v>
      </c>
      <c r="BQ524" s="119">
        <v>62000</v>
      </c>
      <c r="BR524" s="120">
        <v>81850</v>
      </c>
      <c r="BS524" s="120">
        <v>86810</v>
      </c>
      <c r="BT524" s="120">
        <v>91770</v>
      </c>
      <c r="BU524" s="120">
        <v>96730</v>
      </c>
      <c r="BV524" s="120">
        <v>101690</v>
      </c>
      <c r="BW524" s="120">
        <v>106650</v>
      </c>
      <c r="BX524" s="120">
        <v>111610</v>
      </c>
      <c r="BY524" s="121">
        <v>116570</v>
      </c>
    </row>
    <row r="525" spans="1:77" x14ac:dyDescent="0.25">
      <c r="A525" s="85" t="s">
        <v>699</v>
      </c>
      <c r="C525">
        <v>43750</v>
      </c>
      <c r="D525">
        <v>57750</v>
      </c>
      <c r="E525">
        <v>61250</v>
      </c>
      <c r="F525">
        <v>64750</v>
      </c>
      <c r="G525">
        <v>68250</v>
      </c>
      <c r="H525">
        <v>71750</v>
      </c>
      <c r="I525">
        <v>75250</v>
      </c>
      <c r="J525">
        <v>78750</v>
      </c>
      <c r="K525">
        <v>82250</v>
      </c>
      <c r="L525">
        <v>70000</v>
      </c>
      <c r="M525">
        <v>92400</v>
      </c>
      <c r="N525">
        <v>98000</v>
      </c>
      <c r="O525">
        <v>103600</v>
      </c>
      <c r="P525">
        <v>109200</v>
      </c>
      <c r="Q525">
        <v>114800</v>
      </c>
      <c r="R525">
        <v>120400</v>
      </c>
      <c r="S525">
        <v>126000</v>
      </c>
      <c r="T525">
        <v>131600</v>
      </c>
      <c r="V525" s="119">
        <v>48100</v>
      </c>
      <c r="W525" s="120">
        <v>63500</v>
      </c>
      <c r="X525" s="120">
        <v>67348</v>
      </c>
      <c r="Y525" s="120">
        <v>71196</v>
      </c>
      <c r="Z525" s="120">
        <v>75044</v>
      </c>
      <c r="AA525" s="120">
        <v>78892</v>
      </c>
      <c r="AB525" s="120">
        <v>82740</v>
      </c>
      <c r="AC525" s="120">
        <v>86588</v>
      </c>
      <c r="AD525" s="121">
        <v>90436</v>
      </c>
      <c r="AE525" s="119">
        <v>76950</v>
      </c>
      <c r="AF525" s="120">
        <v>101600</v>
      </c>
      <c r="AG525" s="120">
        <v>107756</v>
      </c>
      <c r="AH525" s="120">
        <v>113912</v>
      </c>
      <c r="AI525" s="120">
        <v>120068</v>
      </c>
      <c r="AJ525" s="120">
        <v>126224</v>
      </c>
      <c r="AK525" s="120">
        <v>132380</v>
      </c>
      <c r="AL525" s="120">
        <v>138536</v>
      </c>
      <c r="AM525" s="121">
        <v>144692</v>
      </c>
      <c r="AO525" s="119">
        <v>52500</v>
      </c>
      <c r="AP525" s="120">
        <v>69300</v>
      </c>
      <c r="AQ525" s="120">
        <v>73500</v>
      </c>
      <c r="AR525" s="120">
        <v>77700</v>
      </c>
      <c r="AS525" s="120">
        <v>81900</v>
      </c>
      <c r="AT525" s="120">
        <v>86100</v>
      </c>
      <c r="AU525" s="120">
        <v>90300</v>
      </c>
      <c r="AV525" s="120">
        <v>94500</v>
      </c>
      <c r="AW525" s="121">
        <v>98700</v>
      </c>
      <c r="AX525" s="119">
        <v>84000</v>
      </c>
      <c r="AY525" s="120">
        <v>110900</v>
      </c>
      <c r="AZ525" s="120">
        <v>117620</v>
      </c>
      <c r="BA525" s="120">
        <v>124340</v>
      </c>
      <c r="BB525" s="120">
        <v>131060</v>
      </c>
      <c r="BC525" s="120">
        <v>137780</v>
      </c>
      <c r="BD525" s="120">
        <v>144500</v>
      </c>
      <c r="BE525" s="120">
        <v>151220</v>
      </c>
      <c r="BF525" s="121">
        <v>157940</v>
      </c>
      <c r="BH525" s="119">
        <v>52750</v>
      </c>
      <c r="BI525" s="120">
        <v>69650</v>
      </c>
      <c r="BJ525" s="120">
        <v>73870</v>
      </c>
      <c r="BK525" s="120">
        <v>78090</v>
      </c>
      <c r="BL525" s="120">
        <v>82310</v>
      </c>
      <c r="BM525" s="120">
        <v>86530</v>
      </c>
      <c r="BN525" s="120">
        <v>90750</v>
      </c>
      <c r="BO525" s="120">
        <v>94970</v>
      </c>
      <c r="BP525" s="121">
        <v>99190</v>
      </c>
      <c r="BQ525" s="119">
        <v>84400</v>
      </c>
      <c r="BR525" s="120">
        <v>111450</v>
      </c>
      <c r="BS525" s="120">
        <v>118202</v>
      </c>
      <c r="BT525" s="120">
        <v>124954</v>
      </c>
      <c r="BU525" s="120">
        <v>131706</v>
      </c>
      <c r="BV525" s="120">
        <v>138458</v>
      </c>
      <c r="BW525" s="120">
        <v>145210</v>
      </c>
      <c r="BX525" s="120">
        <v>151962</v>
      </c>
      <c r="BY525" s="121">
        <v>158714</v>
      </c>
    </row>
    <row r="526" spans="1:77" x14ac:dyDescent="0.25">
      <c r="A526" s="85" t="s">
        <v>700</v>
      </c>
      <c r="C526">
        <v>33300</v>
      </c>
      <c r="D526">
        <v>44000</v>
      </c>
      <c r="E526">
        <v>46664</v>
      </c>
      <c r="F526">
        <v>49328</v>
      </c>
      <c r="G526">
        <v>51992</v>
      </c>
      <c r="H526">
        <v>54656</v>
      </c>
      <c r="I526">
        <v>57320</v>
      </c>
      <c r="J526">
        <v>59984</v>
      </c>
      <c r="K526">
        <v>62648</v>
      </c>
      <c r="L526">
        <v>53300</v>
      </c>
      <c r="M526">
        <v>70350</v>
      </c>
      <c r="N526">
        <v>74614</v>
      </c>
      <c r="O526">
        <v>78878</v>
      </c>
      <c r="P526">
        <v>83142</v>
      </c>
      <c r="Q526">
        <v>87406</v>
      </c>
      <c r="R526">
        <v>91670</v>
      </c>
      <c r="S526">
        <v>95934</v>
      </c>
      <c r="T526">
        <v>100198</v>
      </c>
      <c r="V526" s="119">
        <v>35300</v>
      </c>
      <c r="W526" s="120">
        <v>46600</v>
      </c>
      <c r="X526" s="120">
        <v>49424</v>
      </c>
      <c r="Y526" s="120">
        <v>52248</v>
      </c>
      <c r="Z526" s="120">
        <v>55072</v>
      </c>
      <c r="AA526" s="120">
        <v>57896</v>
      </c>
      <c r="AB526" s="120">
        <v>60720</v>
      </c>
      <c r="AC526" s="120">
        <v>63544</v>
      </c>
      <c r="AD526" s="121">
        <v>66368</v>
      </c>
      <c r="AE526" s="119">
        <v>56500</v>
      </c>
      <c r="AF526" s="120">
        <v>74600</v>
      </c>
      <c r="AG526" s="120">
        <v>79120</v>
      </c>
      <c r="AH526" s="120">
        <v>83640</v>
      </c>
      <c r="AI526" s="120">
        <v>88160</v>
      </c>
      <c r="AJ526" s="120">
        <v>92680</v>
      </c>
      <c r="AK526" s="120">
        <v>97200</v>
      </c>
      <c r="AL526" s="120">
        <v>101720</v>
      </c>
      <c r="AM526" s="121">
        <v>106240</v>
      </c>
      <c r="AO526" s="119">
        <v>38550</v>
      </c>
      <c r="AP526" s="120">
        <v>50900</v>
      </c>
      <c r="AQ526" s="120">
        <v>53984</v>
      </c>
      <c r="AR526" s="120">
        <v>57068</v>
      </c>
      <c r="AS526" s="120">
        <v>60152</v>
      </c>
      <c r="AT526" s="120">
        <v>63236</v>
      </c>
      <c r="AU526" s="120">
        <v>66320</v>
      </c>
      <c r="AV526" s="120">
        <v>69404</v>
      </c>
      <c r="AW526" s="121">
        <v>72488</v>
      </c>
      <c r="AX526" s="119">
        <v>61700</v>
      </c>
      <c r="AY526" s="120">
        <v>81450</v>
      </c>
      <c r="AZ526" s="120">
        <v>86386</v>
      </c>
      <c r="BA526" s="120">
        <v>91322</v>
      </c>
      <c r="BB526" s="120">
        <v>96258</v>
      </c>
      <c r="BC526" s="120">
        <v>101194</v>
      </c>
      <c r="BD526" s="120">
        <v>106130</v>
      </c>
      <c r="BE526" s="120">
        <v>111066</v>
      </c>
      <c r="BF526" s="121">
        <v>116002</v>
      </c>
      <c r="BH526" s="119">
        <v>38750</v>
      </c>
      <c r="BI526" s="120">
        <v>51150</v>
      </c>
      <c r="BJ526" s="120">
        <v>54250</v>
      </c>
      <c r="BK526" s="120">
        <v>57350</v>
      </c>
      <c r="BL526" s="120">
        <v>60450</v>
      </c>
      <c r="BM526" s="120">
        <v>63550</v>
      </c>
      <c r="BN526" s="120">
        <v>66650</v>
      </c>
      <c r="BO526" s="120">
        <v>69750</v>
      </c>
      <c r="BP526" s="121">
        <v>72850</v>
      </c>
      <c r="BQ526" s="119">
        <v>62000</v>
      </c>
      <c r="BR526" s="120">
        <v>81850</v>
      </c>
      <c r="BS526" s="120">
        <v>86810</v>
      </c>
      <c r="BT526" s="120">
        <v>91770</v>
      </c>
      <c r="BU526" s="120">
        <v>96730</v>
      </c>
      <c r="BV526" s="120">
        <v>101690</v>
      </c>
      <c r="BW526" s="120">
        <v>106650</v>
      </c>
      <c r="BX526" s="120">
        <v>111610</v>
      </c>
      <c r="BY526" s="121">
        <v>116570</v>
      </c>
    </row>
    <row r="527" spans="1:77" x14ac:dyDescent="0.25">
      <c r="A527" s="85" t="s">
        <v>701</v>
      </c>
      <c r="C527">
        <v>33300</v>
      </c>
      <c r="D527">
        <v>44000</v>
      </c>
      <c r="E527">
        <v>46664</v>
      </c>
      <c r="F527">
        <v>49328</v>
      </c>
      <c r="G527">
        <v>51992</v>
      </c>
      <c r="H527">
        <v>54656</v>
      </c>
      <c r="I527">
        <v>57320</v>
      </c>
      <c r="J527">
        <v>59984</v>
      </c>
      <c r="K527">
        <v>62648</v>
      </c>
      <c r="L527">
        <v>53300</v>
      </c>
      <c r="M527">
        <v>70350</v>
      </c>
      <c r="N527">
        <v>74614</v>
      </c>
      <c r="O527">
        <v>78878</v>
      </c>
      <c r="P527">
        <v>83142</v>
      </c>
      <c r="Q527">
        <v>87406</v>
      </c>
      <c r="R527">
        <v>91670</v>
      </c>
      <c r="S527">
        <v>95934</v>
      </c>
      <c r="T527">
        <v>100198</v>
      </c>
      <c r="V527" s="119">
        <v>35300</v>
      </c>
      <c r="W527" s="120">
        <v>46600</v>
      </c>
      <c r="X527" s="120">
        <v>49424</v>
      </c>
      <c r="Y527" s="120">
        <v>52248</v>
      </c>
      <c r="Z527" s="120">
        <v>55072</v>
      </c>
      <c r="AA527" s="120">
        <v>57896</v>
      </c>
      <c r="AB527" s="120">
        <v>60720</v>
      </c>
      <c r="AC527" s="120">
        <v>63544</v>
      </c>
      <c r="AD527" s="121">
        <v>66368</v>
      </c>
      <c r="AE527" s="119">
        <v>56500</v>
      </c>
      <c r="AF527" s="120">
        <v>74600</v>
      </c>
      <c r="AG527" s="120">
        <v>79120</v>
      </c>
      <c r="AH527" s="120">
        <v>83640</v>
      </c>
      <c r="AI527" s="120">
        <v>88160</v>
      </c>
      <c r="AJ527" s="120">
        <v>92680</v>
      </c>
      <c r="AK527" s="120">
        <v>97200</v>
      </c>
      <c r="AL527" s="120">
        <v>101720</v>
      </c>
      <c r="AM527" s="121">
        <v>106240</v>
      </c>
      <c r="AO527" s="119">
        <v>38550</v>
      </c>
      <c r="AP527" s="120">
        <v>50900</v>
      </c>
      <c r="AQ527" s="120">
        <v>53984</v>
      </c>
      <c r="AR527" s="120">
        <v>57068</v>
      </c>
      <c r="AS527" s="120">
        <v>60152</v>
      </c>
      <c r="AT527" s="120">
        <v>63236</v>
      </c>
      <c r="AU527" s="120">
        <v>66320</v>
      </c>
      <c r="AV527" s="120">
        <v>69404</v>
      </c>
      <c r="AW527" s="121">
        <v>72488</v>
      </c>
      <c r="AX527" s="119">
        <v>61700</v>
      </c>
      <c r="AY527" s="120">
        <v>81450</v>
      </c>
      <c r="AZ527" s="120">
        <v>86386</v>
      </c>
      <c r="BA527" s="120">
        <v>91322</v>
      </c>
      <c r="BB527" s="120">
        <v>96258</v>
      </c>
      <c r="BC527" s="120">
        <v>101194</v>
      </c>
      <c r="BD527" s="120">
        <v>106130</v>
      </c>
      <c r="BE527" s="120">
        <v>111066</v>
      </c>
      <c r="BF527" s="121">
        <v>116002</v>
      </c>
      <c r="BH527" s="119">
        <v>38750</v>
      </c>
      <c r="BI527" s="120">
        <v>51150</v>
      </c>
      <c r="BJ527" s="120">
        <v>54250</v>
      </c>
      <c r="BK527" s="120">
        <v>57350</v>
      </c>
      <c r="BL527" s="120">
        <v>60450</v>
      </c>
      <c r="BM527" s="120">
        <v>63550</v>
      </c>
      <c r="BN527" s="120">
        <v>66650</v>
      </c>
      <c r="BO527" s="120">
        <v>69750</v>
      </c>
      <c r="BP527" s="121">
        <v>72850</v>
      </c>
      <c r="BQ527" s="119">
        <v>62000</v>
      </c>
      <c r="BR527" s="120">
        <v>81850</v>
      </c>
      <c r="BS527" s="120">
        <v>86810</v>
      </c>
      <c r="BT527" s="120">
        <v>91770</v>
      </c>
      <c r="BU527" s="120">
        <v>96730</v>
      </c>
      <c r="BV527" s="120">
        <v>101690</v>
      </c>
      <c r="BW527" s="120">
        <v>106650</v>
      </c>
      <c r="BX527" s="120">
        <v>111610</v>
      </c>
      <c r="BY527" s="121">
        <v>116570</v>
      </c>
    </row>
    <row r="528" spans="1:77" x14ac:dyDescent="0.25">
      <c r="A528" s="85" t="s">
        <v>702</v>
      </c>
      <c r="C528">
        <v>39500</v>
      </c>
      <c r="D528">
        <v>52150</v>
      </c>
      <c r="E528">
        <v>55310</v>
      </c>
      <c r="F528">
        <v>58470</v>
      </c>
      <c r="G528">
        <v>61630</v>
      </c>
      <c r="H528">
        <v>64790</v>
      </c>
      <c r="I528">
        <v>67950</v>
      </c>
      <c r="J528">
        <v>71110</v>
      </c>
      <c r="K528">
        <v>74270</v>
      </c>
      <c r="L528">
        <v>63200</v>
      </c>
      <c r="M528">
        <v>83400</v>
      </c>
      <c r="N528">
        <v>88456</v>
      </c>
      <c r="O528">
        <v>93512</v>
      </c>
      <c r="P528">
        <v>98568</v>
      </c>
      <c r="Q528">
        <v>103624</v>
      </c>
      <c r="R528">
        <v>108680</v>
      </c>
      <c r="S528">
        <v>113736</v>
      </c>
      <c r="T528">
        <v>118792</v>
      </c>
      <c r="V528" s="119">
        <v>41500</v>
      </c>
      <c r="W528" s="120">
        <v>54800</v>
      </c>
      <c r="X528" s="120">
        <v>58120</v>
      </c>
      <c r="Y528" s="120">
        <v>61440</v>
      </c>
      <c r="Z528" s="120">
        <v>64760</v>
      </c>
      <c r="AA528" s="120">
        <v>68080</v>
      </c>
      <c r="AB528" s="120">
        <v>71400</v>
      </c>
      <c r="AC528" s="120">
        <v>74720</v>
      </c>
      <c r="AD528" s="121">
        <v>78040</v>
      </c>
      <c r="AE528" s="119">
        <v>66400</v>
      </c>
      <c r="AF528" s="120">
        <v>87650</v>
      </c>
      <c r="AG528" s="120">
        <v>92962</v>
      </c>
      <c r="AH528" s="120">
        <v>98274</v>
      </c>
      <c r="AI528" s="120">
        <v>103586</v>
      </c>
      <c r="AJ528" s="120">
        <v>108898</v>
      </c>
      <c r="AK528" s="120">
        <v>114210</v>
      </c>
      <c r="AL528" s="120">
        <v>119522</v>
      </c>
      <c r="AM528" s="121">
        <v>124834</v>
      </c>
      <c r="AO528" s="119">
        <v>43950</v>
      </c>
      <c r="AP528" s="120">
        <v>58050</v>
      </c>
      <c r="AQ528" s="120">
        <v>61566</v>
      </c>
      <c r="AR528" s="120">
        <v>65082</v>
      </c>
      <c r="AS528" s="120">
        <v>68598</v>
      </c>
      <c r="AT528" s="120">
        <v>72114</v>
      </c>
      <c r="AU528" s="120">
        <v>75630</v>
      </c>
      <c r="AV528" s="120">
        <v>79146</v>
      </c>
      <c r="AW528" s="121">
        <v>82662</v>
      </c>
      <c r="AX528" s="119">
        <v>70300</v>
      </c>
      <c r="AY528" s="120">
        <v>92800</v>
      </c>
      <c r="AZ528" s="120">
        <v>98424</v>
      </c>
      <c r="BA528" s="120">
        <v>104048</v>
      </c>
      <c r="BB528" s="120">
        <v>109672</v>
      </c>
      <c r="BC528" s="120">
        <v>115296</v>
      </c>
      <c r="BD528" s="120">
        <v>120920</v>
      </c>
      <c r="BE528" s="120">
        <v>126544</v>
      </c>
      <c r="BF528" s="121">
        <v>132168</v>
      </c>
      <c r="BH528" s="119">
        <v>44150</v>
      </c>
      <c r="BI528" s="120">
        <v>58300</v>
      </c>
      <c r="BJ528" s="120">
        <v>61832</v>
      </c>
      <c r="BK528" s="120">
        <v>65364</v>
      </c>
      <c r="BL528" s="120">
        <v>68896</v>
      </c>
      <c r="BM528" s="120">
        <v>72428</v>
      </c>
      <c r="BN528" s="120">
        <v>75960</v>
      </c>
      <c r="BO528" s="120">
        <v>79492</v>
      </c>
      <c r="BP528" s="121">
        <v>83024</v>
      </c>
      <c r="BQ528" s="119">
        <v>70650</v>
      </c>
      <c r="BR528" s="120">
        <v>93300</v>
      </c>
      <c r="BS528" s="120">
        <v>98952</v>
      </c>
      <c r="BT528" s="120">
        <v>104604</v>
      </c>
      <c r="BU528" s="120">
        <v>110256</v>
      </c>
      <c r="BV528" s="120">
        <v>115908</v>
      </c>
      <c r="BW528" s="120">
        <v>121560</v>
      </c>
      <c r="BX528" s="120">
        <v>127212</v>
      </c>
      <c r="BY528" s="121">
        <v>132864</v>
      </c>
    </row>
    <row r="529" spans="1:77" x14ac:dyDescent="0.25">
      <c r="A529" s="85" t="s">
        <v>703</v>
      </c>
      <c r="C529">
        <v>33300</v>
      </c>
      <c r="D529">
        <v>44000</v>
      </c>
      <c r="E529">
        <v>46664</v>
      </c>
      <c r="F529">
        <v>49328</v>
      </c>
      <c r="G529">
        <v>51992</v>
      </c>
      <c r="H529">
        <v>54656</v>
      </c>
      <c r="I529">
        <v>57320</v>
      </c>
      <c r="J529">
        <v>59984</v>
      </c>
      <c r="K529">
        <v>62648</v>
      </c>
      <c r="L529">
        <v>53300</v>
      </c>
      <c r="M529">
        <v>70350</v>
      </c>
      <c r="N529">
        <v>74614</v>
      </c>
      <c r="O529">
        <v>78878</v>
      </c>
      <c r="P529">
        <v>83142</v>
      </c>
      <c r="Q529">
        <v>87406</v>
      </c>
      <c r="R529">
        <v>91670</v>
      </c>
      <c r="S529">
        <v>95934</v>
      </c>
      <c r="T529">
        <v>100198</v>
      </c>
      <c r="V529" s="119">
        <v>36300</v>
      </c>
      <c r="W529" s="120">
        <v>47950</v>
      </c>
      <c r="X529" s="120">
        <v>50854</v>
      </c>
      <c r="Y529" s="120">
        <v>53758</v>
      </c>
      <c r="Z529" s="120">
        <v>56662</v>
      </c>
      <c r="AA529" s="120">
        <v>59566</v>
      </c>
      <c r="AB529" s="120">
        <v>62470</v>
      </c>
      <c r="AC529" s="120">
        <v>65374</v>
      </c>
      <c r="AD529" s="121">
        <v>68278</v>
      </c>
      <c r="AE529" s="119">
        <v>58100</v>
      </c>
      <c r="AF529" s="120">
        <v>76700</v>
      </c>
      <c r="AG529" s="120">
        <v>81348</v>
      </c>
      <c r="AH529" s="120">
        <v>85996</v>
      </c>
      <c r="AI529" s="120">
        <v>90644</v>
      </c>
      <c r="AJ529" s="120">
        <v>95292</v>
      </c>
      <c r="AK529" s="120">
        <v>99940</v>
      </c>
      <c r="AL529" s="120">
        <v>104588</v>
      </c>
      <c r="AM529" s="121">
        <v>109236</v>
      </c>
      <c r="AO529" s="119">
        <v>39400</v>
      </c>
      <c r="AP529" s="120">
        <v>52050</v>
      </c>
      <c r="AQ529" s="120">
        <v>55202</v>
      </c>
      <c r="AR529" s="120">
        <v>58354</v>
      </c>
      <c r="AS529" s="120">
        <v>61506</v>
      </c>
      <c r="AT529" s="120">
        <v>64658</v>
      </c>
      <c r="AU529" s="120">
        <v>67810</v>
      </c>
      <c r="AV529" s="120">
        <v>70962</v>
      </c>
      <c r="AW529" s="121">
        <v>74114</v>
      </c>
      <c r="AX529" s="119">
        <v>63050</v>
      </c>
      <c r="AY529" s="120">
        <v>83250</v>
      </c>
      <c r="AZ529" s="120">
        <v>88294</v>
      </c>
      <c r="BA529" s="120">
        <v>93338</v>
      </c>
      <c r="BB529" s="120">
        <v>98382</v>
      </c>
      <c r="BC529" s="120">
        <v>103426</v>
      </c>
      <c r="BD529" s="120">
        <v>108470</v>
      </c>
      <c r="BE529" s="120">
        <v>113514</v>
      </c>
      <c r="BF529" s="121">
        <v>118558</v>
      </c>
      <c r="BH529" s="119">
        <v>39400</v>
      </c>
      <c r="BI529" s="120">
        <v>52050</v>
      </c>
      <c r="BJ529" s="120">
        <v>55202</v>
      </c>
      <c r="BK529" s="120">
        <v>58354</v>
      </c>
      <c r="BL529" s="120">
        <v>61506</v>
      </c>
      <c r="BM529" s="120">
        <v>64658</v>
      </c>
      <c r="BN529" s="120">
        <v>67810</v>
      </c>
      <c r="BO529" s="120">
        <v>70962</v>
      </c>
      <c r="BP529" s="121">
        <v>74114</v>
      </c>
      <c r="BQ529" s="119">
        <v>63050</v>
      </c>
      <c r="BR529" s="120">
        <v>83250</v>
      </c>
      <c r="BS529" s="120">
        <v>88294</v>
      </c>
      <c r="BT529" s="120">
        <v>93338</v>
      </c>
      <c r="BU529" s="120">
        <v>98382</v>
      </c>
      <c r="BV529" s="120">
        <v>103426</v>
      </c>
      <c r="BW529" s="120">
        <v>108470</v>
      </c>
      <c r="BX529" s="120">
        <v>113514</v>
      </c>
      <c r="BY529" s="121">
        <v>118558</v>
      </c>
    </row>
    <row r="530" spans="1:77" x14ac:dyDescent="0.25">
      <c r="A530" s="85" t="s">
        <v>704</v>
      </c>
      <c r="C530">
        <v>35750</v>
      </c>
      <c r="D530">
        <v>47200</v>
      </c>
      <c r="E530">
        <v>50060</v>
      </c>
      <c r="F530">
        <v>52920</v>
      </c>
      <c r="G530">
        <v>55780</v>
      </c>
      <c r="H530">
        <v>58640</v>
      </c>
      <c r="I530">
        <v>61500</v>
      </c>
      <c r="J530">
        <v>64360</v>
      </c>
      <c r="K530">
        <v>67220</v>
      </c>
      <c r="L530">
        <v>57200</v>
      </c>
      <c r="M530">
        <v>75500</v>
      </c>
      <c r="N530">
        <v>80076</v>
      </c>
      <c r="O530">
        <v>84652</v>
      </c>
      <c r="P530">
        <v>89228</v>
      </c>
      <c r="Q530">
        <v>93804</v>
      </c>
      <c r="R530">
        <v>98380</v>
      </c>
      <c r="S530">
        <v>102956</v>
      </c>
      <c r="T530">
        <v>107532</v>
      </c>
      <c r="V530" s="119">
        <v>36850</v>
      </c>
      <c r="W530" s="120">
        <v>48650</v>
      </c>
      <c r="X530" s="120">
        <v>51598</v>
      </c>
      <c r="Y530" s="120">
        <v>54546</v>
      </c>
      <c r="Z530" s="120">
        <v>57494</v>
      </c>
      <c r="AA530" s="120">
        <v>60442</v>
      </c>
      <c r="AB530" s="120">
        <v>63390</v>
      </c>
      <c r="AC530" s="120">
        <v>66338</v>
      </c>
      <c r="AD530" s="121">
        <v>69286</v>
      </c>
      <c r="AE530" s="119">
        <v>58950</v>
      </c>
      <c r="AF530" s="120">
        <v>77850</v>
      </c>
      <c r="AG530" s="120">
        <v>82566</v>
      </c>
      <c r="AH530" s="120">
        <v>87282</v>
      </c>
      <c r="AI530" s="120">
        <v>91998</v>
      </c>
      <c r="AJ530" s="120">
        <v>96714</v>
      </c>
      <c r="AK530" s="120">
        <v>101430</v>
      </c>
      <c r="AL530" s="120">
        <v>106146</v>
      </c>
      <c r="AM530" s="121">
        <v>110862</v>
      </c>
      <c r="AO530" s="119">
        <v>38750</v>
      </c>
      <c r="AP530" s="120">
        <v>51150</v>
      </c>
      <c r="AQ530" s="120">
        <v>54250</v>
      </c>
      <c r="AR530" s="120">
        <v>57350</v>
      </c>
      <c r="AS530" s="120">
        <v>60450</v>
      </c>
      <c r="AT530" s="120">
        <v>63550</v>
      </c>
      <c r="AU530" s="120">
        <v>66650</v>
      </c>
      <c r="AV530" s="120">
        <v>69750</v>
      </c>
      <c r="AW530" s="121">
        <v>72850</v>
      </c>
      <c r="AX530" s="119">
        <v>62000</v>
      </c>
      <c r="AY530" s="120">
        <v>81850</v>
      </c>
      <c r="AZ530" s="120">
        <v>86810</v>
      </c>
      <c r="BA530" s="120">
        <v>91770</v>
      </c>
      <c r="BB530" s="120">
        <v>96730</v>
      </c>
      <c r="BC530" s="120">
        <v>101690</v>
      </c>
      <c r="BD530" s="120">
        <v>106650</v>
      </c>
      <c r="BE530" s="120">
        <v>111610</v>
      </c>
      <c r="BF530" s="121">
        <v>116570</v>
      </c>
      <c r="BH530" s="119">
        <v>39800</v>
      </c>
      <c r="BI530" s="120">
        <v>52550</v>
      </c>
      <c r="BJ530" s="120">
        <v>55734</v>
      </c>
      <c r="BK530" s="120">
        <v>58918</v>
      </c>
      <c r="BL530" s="120">
        <v>62102</v>
      </c>
      <c r="BM530" s="120">
        <v>65286</v>
      </c>
      <c r="BN530" s="120">
        <v>68470</v>
      </c>
      <c r="BO530" s="120">
        <v>71654</v>
      </c>
      <c r="BP530" s="121">
        <v>74838</v>
      </c>
      <c r="BQ530" s="119">
        <v>63700</v>
      </c>
      <c r="BR530" s="120">
        <v>84100</v>
      </c>
      <c r="BS530" s="120">
        <v>89196</v>
      </c>
      <c r="BT530" s="120">
        <v>94292</v>
      </c>
      <c r="BU530" s="120">
        <v>99388</v>
      </c>
      <c r="BV530" s="120">
        <v>104484</v>
      </c>
      <c r="BW530" s="120">
        <v>109580</v>
      </c>
      <c r="BX530" s="120">
        <v>114676</v>
      </c>
      <c r="BY530" s="121">
        <v>119772</v>
      </c>
    </row>
    <row r="531" spans="1:77" x14ac:dyDescent="0.25">
      <c r="A531" s="85" t="s">
        <v>705</v>
      </c>
      <c r="C531">
        <v>34700</v>
      </c>
      <c r="D531">
        <v>45850</v>
      </c>
      <c r="E531">
        <v>48626</v>
      </c>
      <c r="F531">
        <v>51402</v>
      </c>
      <c r="G531">
        <v>54178</v>
      </c>
      <c r="H531">
        <v>56954</v>
      </c>
      <c r="I531">
        <v>59730</v>
      </c>
      <c r="J531">
        <v>62506</v>
      </c>
      <c r="K531">
        <v>65282</v>
      </c>
      <c r="L531">
        <v>55500</v>
      </c>
      <c r="M531">
        <v>73250</v>
      </c>
      <c r="N531">
        <v>77690</v>
      </c>
      <c r="O531">
        <v>82130</v>
      </c>
      <c r="P531">
        <v>86570</v>
      </c>
      <c r="Q531">
        <v>91010</v>
      </c>
      <c r="R531">
        <v>95450</v>
      </c>
      <c r="S531">
        <v>99890</v>
      </c>
      <c r="T531">
        <v>104330</v>
      </c>
      <c r="V531" s="119">
        <v>38150</v>
      </c>
      <c r="W531" s="120">
        <v>50400</v>
      </c>
      <c r="X531" s="120">
        <v>53452</v>
      </c>
      <c r="Y531" s="120">
        <v>56504</v>
      </c>
      <c r="Z531" s="120">
        <v>59556</v>
      </c>
      <c r="AA531" s="120">
        <v>62608</v>
      </c>
      <c r="AB531" s="120">
        <v>65660</v>
      </c>
      <c r="AC531" s="120">
        <v>68712</v>
      </c>
      <c r="AD531" s="121">
        <v>71764</v>
      </c>
      <c r="AE531" s="119">
        <v>61050</v>
      </c>
      <c r="AF531" s="120">
        <v>80600</v>
      </c>
      <c r="AG531" s="120">
        <v>85484</v>
      </c>
      <c r="AH531" s="120">
        <v>90368</v>
      </c>
      <c r="AI531" s="120">
        <v>95252</v>
      </c>
      <c r="AJ531" s="120">
        <v>100136</v>
      </c>
      <c r="AK531" s="120">
        <v>105020</v>
      </c>
      <c r="AL531" s="120">
        <v>109904</v>
      </c>
      <c r="AM531" s="121">
        <v>114788</v>
      </c>
      <c r="AO531" s="119">
        <v>41650</v>
      </c>
      <c r="AP531" s="120">
        <v>55000</v>
      </c>
      <c r="AQ531" s="120">
        <v>58332</v>
      </c>
      <c r="AR531" s="120">
        <v>61664</v>
      </c>
      <c r="AS531" s="120">
        <v>64996</v>
      </c>
      <c r="AT531" s="120">
        <v>68328</v>
      </c>
      <c r="AU531" s="120">
        <v>71660</v>
      </c>
      <c r="AV531" s="120">
        <v>74992</v>
      </c>
      <c r="AW531" s="121">
        <v>78324</v>
      </c>
      <c r="AX531" s="119">
        <v>66650</v>
      </c>
      <c r="AY531" s="120">
        <v>88000</v>
      </c>
      <c r="AZ531" s="120">
        <v>93332</v>
      </c>
      <c r="BA531" s="120">
        <v>98664</v>
      </c>
      <c r="BB531" s="120">
        <v>103996</v>
      </c>
      <c r="BC531" s="120">
        <v>109328</v>
      </c>
      <c r="BD531" s="120">
        <v>114660</v>
      </c>
      <c r="BE531" s="120">
        <v>119992</v>
      </c>
      <c r="BF531" s="121">
        <v>125324</v>
      </c>
      <c r="BH531" s="119">
        <v>42700</v>
      </c>
      <c r="BI531" s="120">
        <v>56400</v>
      </c>
      <c r="BJ531" s="120">
        <v>59816</v>
      </c>
      <c r="BK531" s="120">
        <v>63232</v>
      </c>
      <c r="BL531" s="120">
        <v>66648</v>
      </c>
      <c r="BM531" s="120">
        <v>70064</v>
      </c>
      <c r="BN531" s="120">
        <v>73480</v>
      </c>
      <c r="BO531" s="120">
        <v>76896</v>
      </c>
      <c r="BP531" s="121">
        <v>80312</v>
      </c>
      <c r="BQ531" s="119">
        <v>68300</v>
      </c>
      <c r="BR531" s="120">
        <v>90200</v>
      </c>
      <c r="BS531" s="120">
        <v>95664</v>
      </c>
      <c r="BT531" s="120">
        <v>101128</v>
      </c>
      <c r="BU531" s="120">
        <v>106592</v>
      </c>
      <c r="BV531" s="120">
        <v>112056</v>
      </c>
      <c r="BW531" s="120">
        <v>117520</v>
      </c>
      <c r="BX531" s="120">
        <v>122984</v>
      </c>
      <c r="BY531" s="121">
        <v>128448</v>
      </c>
    </row>
    <row r="532" spans="1:77" x14ac:dyDescent="0.25">
      <c r="A532" s="85" t="s">
        <v>706</v>
      </c>
      <c r="C532">
        <v>51250</v>
      </c>
      <c r="D532">
        <v>67650</v>
      </c>
      <c r="E532">
        <v>71750</v>
      </c>
      <c r="F532">
        <v>75850</v>
      </c>
      <c r="G532">
        <v>79950</v>
      </c>
      <c r="H532">
        <v>84050</v>
      </c>
      <c r="I532">
        <v>88150</v>
      </c>
      <c r="J532">
        <v>92250</v>
      </c>
      <c r="K532">
        <v>96350</v>
      </c>
      <c r="L532">
        <v>82000</v>
      </c>
      <c r="M532">
        <v>108250</v>
      </c>
      <c r="N532">
        <v>114810</v>
      </c>
      <c r="O532">
        <v>121370</v>
      </c>
      <c r="P532">
        <v>127930</v>
      </c>
      <c r="Q532">
        <v>134490</v>
      </c>
      <c r="R532">
        <v>141050</v>
      </c>
      <c r="S532">
        <v>147610</v>
      </c>
      <c r="T532">
        <v>154170</v>
      </c>
      <c r="V532" s="119">
        <v>51550</v>
      </c>
      <c r="W532" s="120">
        <v>68050</v>
      </c>
      <c r="X532" s="120">
        <v>72174</v>
      </c>
      <c r="Y532" s="120">
        <v>76298</v>
      </c>
      <c r="Z532" s="120">
        <v>80422</v>
      </c>
      <c r="AA532" s="120">
        <v>84546</v>
      </c>
      <c r="AB532" s="120">
        <v>88670</v>
      </c>
      <c r="AC532" s="120">
        <v>92794</v>
      </c>
      <c r="AD532" s="121">
        <v>96918</v>
      </c>
      <c r="AE532" s="119">
        <v>82500</v>
      </c>
      <c r="AF532" s="120">
        <v>108900</v>
      </c>
      <c r="AG532" s="120">
        <v>115500</v>
      </c>
      <c r="AH532" s="120">
        <v>122100</v>
      </c>
      <c r="AI532" s="120">
        <v>128700</v>
      </c>
      <c r="AJ532" s="120">
        <v>135300</v>
      </c>
      <c r="AK532" s="120">
        <v>141900</v>
      </c>
      <c r="AL532" s="120">
        <v>148500</v>
      </c>
      <c r="AM532" s="121">
        <v>155100</v>
      </c>
      <c r="AO532" s="119">
        <v>55700</v>
      </c>
      <c r="AP532" s="120">
        <v>73550</v>
      </c>
      <c r="AQ532" s="120">
        <v>78006</v>
      </c>
      <c r="AR532" s="120">
        <v>82462</v>
      </c>
      <c r="AS532" s="120">
        <v>86918</v>
      </c>
      <c r="AT532" s="120">
        <v>91374</v>
      </c>
      <c r="AU532" s="120">
        <v>95830</v>
      </c>
      <c r="AV532" s="120">
        <v>100286</v>
      </c>
      <c r="AW532" s="121">
        <v>104742</v>
      </c>
      <c r="AX532" s="119">
        <v>89100</v>
      </c>
      <c r="AY532" s="120">
        <v>117650</v>
      </c>
      <c r="AZ532" s="120">
        <v>124778</v>
      </c>
      <c r="BA532" s="120">
        <v>131906</v>
      </c>
      <c r="BB532" s="120">
        <v>139034</v>
      </c>
      <c r="BC532" s="120">
        <v>146162</v>
      </c>
      <c r="BD532" s="120">
        <v>153290</v>
      </c>
      <c r="BE532" s="120">
        <v>160418</v>
      </c>
      <c r="BF532" s="121">
        <v>167546</v>
      </c>
      <c r="BH532" s="119">
        <v>56700</v>
      </c>
      <c r="BI532" s="120">
        <v>74850</v>
      </c>
      <c r="BJ532" s="120">
        <v>79386</v>
      </c>
      <c r="BK532" s="120">
        <v>83922</v>
      </c>
      <c r="BL532" s="120">
        <v>88458</v>
      </c>
      <c r="BM532" s="120">
        <v>92994</v>
      </c>
      <c r="BN532" s="120">
        <v>97530</v>
      </c>
      <c r="BO532" s="120">
        <v>102066</v>
      </c>
      <c r="BP532" s="121">
        <v>106602</v>
      </c>
      <c r="BQ532" s="119">
        <v>90700</v>
      </c>
      <c r="BR532" s="120">
        <v>119750</v>
      </c>
      <c r="BS532" s="120">
        <v>127006</v>
      </c>
      <c r="BT532" s="120">
        <v>134262</v>
      </c>
      <c r="BU532" s="120">
        <v>141518</v>
      </c>
      <c r="BV532" s="120">
        <v>148774</v>
      </c>
      <c r="BW532" s="120">
        <v>156030</v>
      </c>
      <c r="BX532" s="120">
        <v>163286</v>
      </c>
      <c r="BY532" s="121">
        <v>170542</v>
      </c>
    </row>
    <row r="533" spans="1:77" x14ac:dyDescent="0.25">
      <c r="A533" s="85" t="s">
        <v>707</v>
      </c>
      <c r="C533">
        <v>33300</v>
      </c>
      <c r="D533">
        <v>44000</v>
      </c>
      <c r="E533">
        <v>46664</v>
      </c>
      <c r="F533">
        <v>49328</v>
      </c>
      <c r="G533">
        <v>51992</v>
      </c>
      <c r="H533">
        <v>54656</v>
      </c>
      <c r="I533">
        <v>57320</v>
      </c>
      <c r="J533">
        <v>59984</v>
      </c>
      <c r="K533">
        <v>62648</v>
      </c>
      <c r="L533">
        <v>53300</v>
      </c>
      <c r="M533">
        <v>70350</v>
      </c>
      <c r="N533">
        <v>74614</v>
      </c>
      <c r="O533">
        <v>78878</v>
      </c>
      <c r="P533">
        <v>83142</v>
      </c>
      <c r="Q533">
        <v>87406</v>
      </c>
      <c r="R533">
        <v>91670</v>
      </c>
      <c r="S533">
        <v>95934</v>
      </c>
      <c r="T533">
        <v>100198</v>
      </c>
      <c r="V533" s="119">
        <v>35850</v>
      </c>
      <c r="W533" s="120">
        <v>47350</v>
      </c>
      <c r="X533" s="120">
        <v>50218</v>
      </c>
      <c r="Y533" s="120">
        <v>53086</v>
      </c>
      <c r="Z533" s="120">
        <v>55954</v>
      </c>
      <c r="AA533" s="120">
        <v>58822</v>
      </c>
      <c r="AB533" s="120">
        <v>61690</v>
      </c>
      <c r="AC533" s="120">
        <v>64558</v>
      </c>
      <c r="AD533" s="121">
        <v>67426</v>
      </c>
      <c r="AE533" s="119">
        <v>57350</v>
      </c>
      <c r="AF533" s="120">
        <v>75750</v>
      </c>
      <c r="AG533" s="120">
        <v>80338</v>
      </c>
      <c r="AH533" s="120">
        <v>84926</v>
      </c>
      <c r="AI533" s="120">
        <v>89514</v>
      </c>
      <c r="AJ533" s="120">
        <v>94102</v>
      </c>
      <c r="AK533" s="120">
        <v>98690</v>
      </c>
      <c r="AL533" s="120">
        <v>103278</v>
      </c>
      <c r="AM533" s="121">
        <v>107866</v>
      </c>
      <c r="AO533" s="119">
        <v>38550</v>
      </c>
      <c r="AP533" s="120">
        <v>50900</v>
      </c>
      <c r="AQ533" s="120">
        <v>53984</v>
      </c>
      <c r="AR533" s="120">
        <v>57068</v>
      </c>
      <c r="AS533" s="120">
        <v>60152</v>
      </c>
      <c r="AT533" s="120">
        <v>63236</v>
      </c>
      <c r="AU533" s="120">
        <v>66320</v>
      </c>
      <c r="AV533" s="120">
        <v>69404</v>
      </c>
      <c r="AW533" s="121">
        <v>72488</v>
      </c>
      <c r="AX533" s="119">
        <v>61700</v>
      </c>
      <c r="AY533" s="120">
        <v>81450</v>
      </c>
      <c r="AZ533" s="120">
        <v>86386</v>
      </c>
      <c r="BA533" s="120">
        <v>91322</v>
      </c>
      <c r="BB533" s="120">
        <v>96258</v>
      </c>
      <c r="BC533" s="120">
        <v>101194</v>
      </c>
      <c r="BD533" s="120">
        <v>106130</v>
      </c>
      <c r="BE533" s="120">
        <v>111066</v>
      </c>
      <c r="BF533" s="121">
        <v>116002</v>
      </c>
      <c r="BH533" s="119">
        <v>40150</v>
      </c>
      <c r="BI533" s="120">
        <v>53000</v>
      </c>
      <c r="BJ533" s="120">
        <v>56212</v>
      </c>
      <c r="BK533" s="120">
        <v>59424</v>
      </c>
      <c r="BL533" s="120">
        <v>62636</v>
      </c>
      <c r="BM533" s="120">
        <v>65848</v>
      </c>
      <c r="BN533" s="120">
        <v>69060</v>
      </c>
      <c r="BO533" s="120">
        <v>72272</v>
      </c>
      <c r="BP533" s="121">
        <v>75484</v>
      </c>
      <c r="BQ533" s="119">
        <v>64250</v>
      </c>
      <c r="BR533" s="120">
        <v>84850</v>
      </c>
      <c r="BS533" s="120">
        <v>89990</v>
      </c>
      <c r="BT533" s="120">
        <v>95130</v>
      </c>
      <c r="BU533" s="120">
        <v>100270</v>
      </c>
      <c r="BV533" s="120">
        <v>105410</v>
      </c>
      <c r="BW533" s="120">
        <v>110550</v>
      </c>
      <c r="BX533" s="120">
        <v>115690</v>
      </c>
      <c r="BY533" s="121">
        <v>120830</v>
      </c>
    </row>
    <row r="534" spans="1:77" x14ac:dyDescent="0.25">
      <c r="A534" s="85" t="s">
        <v>708</v>
      </c>
      <c r="C534">
        <v>38000</v>
      </c>
      <c r="D534">
        <v>50200</v>
      </c>
      <c r="E534">
        <v>53240</v>
      </c>
      <c r="F534">
        <v>56280</v>
      </c>
      <c r="G534">
        <v>59320</v>
      </c>
      <c r="H534">
        <v>62360</v>
      </c>
      <c r="I534">
        <v>65400</v>
      </c>
      <c r="J534">
        <v>68440</v>
      </c>
      <c r="K534">
        <v>71480</v>
      </c>
      <c r="L534">
        <v>60800</v>
      </c>
      <c r="M534">
        <v>80250</v>
      </c>
      <c r="N534">
        <v>85114</v>
      </c>
      <c r="O534">
        <v>89978</v>
      </c>
      <c r="P534">
        <v>94842</v>
      </c>
      <c r="Q534">
        <v>99706</v>
      </c>
      <c r="R534">
        <v>104570</v>
      </c>
      <c r="S534">
        <v>109434</v>
      </c>
      <c r="T534">
        <v>114298</v>
      </c>
      <c r="V534" s="119">
        <v>40400</v>
      </c>
      <c r="W534" s="120">
        <v>53350</v>
      </c>
      <c r="X534" s="120">
        <v>56582</v>
      </c>
      <c r="Y534" s="120">
        <v>59814</v>
      </c>
      <c r="Z534" s="120">
        <v>63046</v>
      </c>
      <c r="AA534" s="120">
        <v>66278</v>
      </c>
      <c r="AB534" s="120">
        <v>69510</v>
      </c>
      <c r="AC534" s="120">
        <v>72742</v>
      </c>
      <c r="AD534" s="121">
        <v>75974</v>
      </c>
      <c r="AE534" s="119">
        <v>64650</v>
      </c>
      <c r="AF534" s="120">
        <v>85350</v>
      </c>
      <c r="AG534" s="120">
        <v>90522</v>
      </c>
      <c r="AH534" s="120">
        <v>95694</v>
      </c>
      <c r="AI534" s="120">
        <v>100866</v>
      </c>
      <c r="AJ534" s="120">
        <v>106038</v>
      </c>
      <c r="AK534" s="120">
        <v>111210</v>
      </c>
      <c r="AL534" s="120">
        <v>116382</v>
      </c>
      <c r="AM534" s="121">
        <v>121554</v>
      </c>
      <c r="AO534" s="119">
        <v>44100</v>
      </c>
      <c r="AP534" s="120">
        <v>58250</v>
      </c>
      <c r="AQ534" s="120">
        <v>61778</v>
      </c>
      <c r="AR534" s="120">
        <v>65306</v>
      </c>
      <c r="AS534" s="120">
        <v>68834</v>
      </c>
      <c r="AT534" s="120">
        <v>72362</v>
      </c>
      <c r="AU534" s="120">
        <v>75890</v>
      </c>
      <c r="AV534" s="120">
        <v>79418</v>
      </c>
      <c r="AW534" s="121">
        <v>82946</v>
      </c>
      <c r="AX534" s="119">
        <v>70550</v>
      </c>
      <c r="AY534" s="120">
        <v>93150</v>
      </c>
      <c r="AZ534" s="120">
        <v>98794</v>
      </c>
      <c r="BA534" s="120">
        <v>104438</v>
      </c>
      <c r="BB534" s="120">
        <v>110082</v>
      </c>
      <c r="BC534" s="120">
        <v>115726</v>
      </c>
      <c r="BD534" s="120">
        <v>121370</v>
      </c>
      <c r="BE534" s="120">
        <v>127014</v>
      </c>
      <c r="BF534" s="121">
        <v>132658</v>
      </c>
      <c r="BH534" s="119">
        <v>44100</v>
      </c>
      <c r="BI534" s="120">
        <v>58250</v>
      </c>
      <c r="BJ534" s="120">
        <v>61778</v>
      </c>
      <c r="BK534" s="120">
        <v>65306</v>
      </c>
      <c r="BL534" s="120">
        <v>68834</v>
      </c>
      <c r="BM534" s="120">
        <v>72362</v>
      </c>
      <c r="BN534" s="120">
        <v>75890</v>
      </c>
      <c r="BO534" s="120">
        <v>79418</v>
      </c>
      <c r="BP534" s="121">
        <v>82946</v>
      </c>
      <c r="BQ534" s="119">
        <v>70550</v>
      </c>
      <c r="BR534" s="120">
        <v>93150</v>
      </c>
      <c r="BS534" s="120">
        <v>98794</v>
      </c>
      <c r="BT534" s="120">
        <v>104438</v>
      </c>
      <c r="BU534" s="120">
        <v>110082</v>
      </c>
      <c r="BV534" s="120">
        <v>115726</v>
      </c>
      <c r="BW534" s="120">
        <v>121370</v>
      </c>
      <c r="BX534" s="120">
        <v>127014</v>
      </c>
      <c r="BY534" s="121">
        <v>132658</v>
      </c>
    </row>
    <row r="535" spans="1:77" x14ac:dyDescent="0.25">
      <c r="A535" s="85" t="s">
        <v>709</v>
      </c>
      <c r="C535">
        <v>33300</v>
      </c>
      <c r="D535">
        <v>44000</v>
      </c>
      <c r="E535">
        <v>46664</v>
      </c>
      <c r="F535">
        <v>49328</v>
      </c>
      <c r="G535">
        <v>51992</v>
      </c>
      <c r="H535">
        <v>54656</v>
      </c>
      <c r="I535">
        <v>57320</v>
      </c>
      <c r="J535">
        <v>59984</v>
      </c>
      <c r="K535">
        <v>62648</v>
      </c>
      <c r="L535">
        <v>53300</v>
      </c>
      <c r="M535">
        <v>70350</v>
      </c>
      <c r="N535">
        <v>74614</v>
      </c>
      <c r="O535">
        <v>78878</v>
      </c>
      <c r="P535">
        <v>83142</v>
      </c>
      <c r="Q535">
        <v>87406</v>
      </c>
      <c r="R535">
        <v>91670</v>
      </c>
      <c r="S535">
        <v>95934</v>
      </c>
      <c r="T535">
        <v>100198</v>
      </c>
      <c r="V535" s="119">
        <v>36600</v>
      </c>
      <c r="W535" s="120">
        <v>48350</v>
      </c>
      <c r="X535" s="120">
        <v>51278</v>
      </c>
      <c r="Y535" s="120">
        <v>54206</v>
      </c>
      <c r="Z535" s="120">
        <v>57134</v>
      </c>
      <c r="AA535" s="120">
        <v>60062</v>
      </c>
      <c r="AB535" s="120">
        <v>62990</v>
      </c>
      <c r="AC535" s="120">
        <v>65918</v>
      </c>
      <c r="AD535" s="121">
        <v>68846</v>
      </c>
      <c r="AE535" s="119">
        <v>58550</v>
      </c>
      <c r="AF535" s="120">
        <v>77300</v>
      </c>
      <c r="AG535" s="120">
        <v>81984</v>
      </c>
      <c r="AH535" s="120">
        <v>86668</v>
      </c>
      <c r="AI535" s="120">
        <v>91352</v>
      </c>
      <c r="AJ535" s="120">
        <v>96036</v>
      </c>
      <c r="AK535" s="120">
        <v>100720</v>
      </c>
      <c r="AL535" s="120">
        <v>105404</v>
      </c>
      <c r="AM535" s="121">
        <v>110088</v>
      </c>
      <c r="AO535" s="119">
        <v>39950</v>
      </c>
      <c r="AP535" s="120">
        <v>52750</v>
      </c>
      <c r="AQ535" s="120">
        <v>55946</v>
      </c>
      <c r="AR535" s="120">
        <v>59142</v>
      </c>
      <c r="AS535" s="120">
        <v>62338</v>
      </c>
      <c r="AT535" s="120">
        <v>65534</v>
      </c>
      <c r="AU535" s="120">
        <v>68730</v>
      </c>
      <c r="AV535" s="120">
        <v>71926</v>
      </c>
      <c r="AW535" s="121">
        <v>75122</v>
      </c>
      <c r="AX535" s="119">
        <v>63900</v>
      </c>
      <c r="AY535" s="120">
        <v>84350</v>
      </c>
      <c r="AZ535" s="120">
        <v>89462</v>
      </c>
      <c r="BA535" s="120">
        <v>94574</v>
      </c>
      <c r="BB535" s="120">
        <v>99686</v>
      </c>
      <c r="BC535" s="120">
        <v>104798</v>
      </c>
      <c r="BD535" s="120">
        <v>109910</v>
      </c>
      <c r="BE535" s="120">
        <v>115022</v>
      </c>
      <c r="BF535" s="121">
        <v>120134</v>
      </c>
      <c r="BH535" s="119">
        <v>43900</v>
      </c>
      <c r="BI535" s="120">
        <v>57950</v>
      </c>
      <c r="BJ535" s="120">
        <v>61462</v>
      </c>
      <c r="BK535" s="120">
        <v>64974</v>
      </c>
      <c r="BL535" s="120">
        <v>68486</v>
      </c>
      <c r="BM535" s="120">
        <v>71998</v>
      </c>
      <c r="BN535" s="120">
        <v>75510</v>
      </c>
      <c r="BO535" s="120">
        <v>79022</v>
      </c>
      <c r="BP535" s="121">
        <v>82534</v>
      </c>
      <c r="BQ535" s="119">
        <v>70250</v>
      </c>
      <c r="BR535" s="120">
        <v>92750</v>
      </c>
      <c r="BS535" s="120">
        <v>98370</v>
      </c>
      <c r="BT535" s="120">
        <v>103990</v>
      </c>
      <c r="BU535" s="120">
        <v>109610</v>
      </c>
      <c r="BV535" s="120">
        <v>115230</v>
      </c>
      <c r="BW535" s="120">
        <v>120850</v>
      </c>
      <c r="BX535" s="120">
        <v>126470</v>
      </c>
      <c r="BY535" s="121">
        <v>132090</v>
      </c>
    </row>
    <row r="536" spans="1:77" x14ac:dyDescent="0.25">
      <c r="A536" s="85" t="s">
        <v>710</v>
      </c>
      <c r="C536">
        <v>39750</v>
      </c>
      <c r="D536">
        <v>52500</v>
      </c>
      <c r="E536">
        <v>55680</v>
      </c>
      <c r="F536">
        <v>58860</v>
      </c>
      <c r="G536">
        <v>62040</v>
      </c>
      <c r="H536">
        <v>65220</v>
      </c>
      <c r="I536">
        <v>68400</v>
      </c>
      <c r="J536">
        <v>71580</v>
      </c>
      <c r="K536">
        <v>74760</v>
      </c>
      <c r="L536">
        <v>63600</v>
      </c>
      <c r="M536">
        <v>83950</v>
      </c>
      <c r="N536">
        <v>89038</v>
      </c>
      <c r="O536">
        <v>94126</v>
      </c>
      <c r="P536">
        <v>99214</v>
      </c>
      <c r="Q536">
        <v>104302</v>
      </c>
      <c r="R536">
        <v>109390</v>
      </c>
      <c r="S536">
        <v>114478</v>
      </c>
      <c r="T536">
        <v>119566</v>
      </c>
      <c r="V536" s="119">
        <v>41850</v>
      </c>
      <c r="W536" s="120">
        <v>55250</v>
      </c>
      <c r="X536" s="120">
        <v>58598</v>
      </c>
      <c r="Y536" s="120">
        <v>61946</v>
      </c>
      <c r="Z536" s="120">
        <v>65294</v>
      </c>
      <c r="AA536" s="120">
        <v>68642</v>
      </c>
      <c r="AB536" s="120">
        <v>71990</v>
      </c>
      <c r="AC536" s="120">
        <v>75338</v>
      </c>
      <c r="AD536" s="121">
        <v>78686</v>
      </c>
      <c r="AE536" s="119">
        <v>66950</v>
      </c>
      <c r="AF536" s="120">
        <v>88400</v>
      </c>
      <c r="AG536" s="120">
        <v>93756</v>
      </c>
      <c r="AH536" s="120">
        <v>99112</v>
      </c>
      <c r="AI536" s="120">
        <v>104468</v>
      </c>
      <c r="AJ536" s="120">
        <v>109824</v>
      </c>
      <c r="AK536" s="120">
        <v>115180</v>
      </c>
      <c r="AL536" s="120">
        <v>120536</v>
      </c>
      <c r="AM536" s="121">
        <v>125892</v>
      </c>
      <c r="AO536" s="119">
        <v>44250</v>
      </c>
      <c r="AP536" s="120">
        <v>58450</v>
      </c>
      <c r="AQ536" s="120">
        <v>61990</v>
      </c>
      <c r="AR536" s="120">
        <v>65530</v>
      </c>
      <c r="AS536" s="120">
        <v>69070</v>
      </c>
      <c r="AT536" s="120">
        <v>72610</v>
      </c>
      <c r="AU536" s="120">
        <v>76150</v>
      </c>
      <c r="AV536" s="120">
        <v>79690</v>
      </c>
      <c r="AW536" s="121">
        <v>83230</v>
      </c>
      <c r="AX536" s="119">
        <v>70800</v>
      </c>
      <c r="AY536" s="120">
        <v>93500</v>
      </c>
      <c r="AZ536" s="120">
        <v>99164</v>
      </c>
      <c r="BA536" s="120">
        <v>104828</v>
      </c>
      <c r="BB536" s="120">
        <v>110492</v>
      </c>
      <c r="BC536" s="120">
        <v>116156</v>
      </c>
      <c r="BD536" s="120">
        <v>121820</v>
      </c>
      <c r="BE536" s="120">
        <v>127484</v>
      </c>
      <c r="BF536" s="121">
        <v>133148</v>
      </c>
      <c r="BH536" s="119">
        <v>45100</v>
      </c>
      <c r="BI536" s="120">
        <v>59550</v>
      </c>
      <c r="BJ536" s="120">
        <v>63158</v>
      </c>
      <c r="BK536" s="120">
        <v>66766</v>
      </c>
      <c r="BL536" s="120">
        <v>70374</v>
      </c>
      <c r="BM536" s="120">
        <v>73982</v>
      </c>
      <c r="BN536" s="120">
        <v>77590</v>
      </c>
      <c r="BO536" s="120">
        <v>81198</v>
      </c>
      <c r="BP536" s="121">
        <v>84806</v>
      </c>
      <c r="BQ536" s="119">
        <v>72150</v>
      </c>
      <c r="BR536" s="120">
        <v>95250</v>
      </c>
      <c r="BS536" s="120">
        <v>101022</v>
      </c>
      <c r="BT536" s="120">
        <v>106794</v>
      </c>
      <c r="BU536" s="120">
        <v>112566</v>
      </c>
      <c r="BV536" s="120">
        <v>118338</v>
      </c>
      <c r="BW536" s="120">
        <v>124110</v>
      </c>
      <c r="BX536" s="120">
        <v>129882</v>
      </c>
      <c r="BY536" s="121">
        <v>135654</v>
      </c>
    </row>
    <row r="537" spans="1:77" x14ac:dyDescent="0.25">
      <c r="A537" s="85" t="s">
        <v>711</v>
      </c>
      <c r="C537">
        <v>35650</v>
      </c>
      <c r="D537">
        <v>47100</v>
      </c>
      <c r="E537">
        <v>49952</v>
      </c>
      <c r="F537">
        <v>52804</v>
      </c>
      <c r="G537">
        <v>55656</v>
      </c>
      <c r="H537">
        <v>58508</v>
      </c>
      <c r="I537">
        <v>61360</v>
      </c>
      <c r="J537">
        <v>64212</v>
      </c>
      <c r="K537">
        <v>67064</v>
      </c>
      <c r="L537">
        <v>57050</v>
      </c>
      <c r="M537">
        <v>75300</v>
      </c>
      <c r="N537">
        <v>79864</v>
      </c>
      <c r="O537">
        <v>84428</v>
      </c>
      <c r="P537">
        <v>88992</v>
      </c>
      <c r="Q537">
        <v>93556</v>
      </c>
      <c r="R537">
        <v>98120</v>
      </c>
      <c r="S537">
        <v>102684</v>
      </c>
      <c r="T537">
        <v>107248</v>
      </c>
      <c r="V537" s="119">
        <v>35900</v>
      </c>
      <c r="W537" s="120">
        <v>47400</v>
      </c>
      <c r="X537" s="120">
        <v>50272</v>
      </c>
      <c r="Y537" s="120">
        <v>53144</v>
      </c>
      <c r="Z537" s="120">
        <v>56016</v>
      </c>
      <c r="AA537" s="120">
        <v>58888</v>
      </c>
      <c r="AB537" s="120">
        <v>61760</v>
      </c>
      <c r="AC537" s="120">
        <v>64632</v>
      </c>
      <c r="AD537" s="121">
        <v>67504</v>
      </c>
      <c r="AE537" s="119">
        <v>57450</v>
      </c>
      <c r="AF537" s="120">
        <v>75850</v>
      </c>
      <c r="AG537" s="120">
        <v>80446</v>
      </c>
      <c r="AH537" s="120">
        <v>85042</v>
      </c>
      <c r="AI537" s="120">
        <v>89638</v>
      </c>
      <c r="AJ537" s="120">
        <v>94234</v>
      </c>
      <c r="AK537" s="120">
        <v>98830</v>
      </c>
      <c r="AL537" s="120">
        <v>103426</v>
      </c>
      <c r="AM537" s="121">
        <v>108022</v>
      </c>
      <c r="AO537" s="119">
        <v>38650</v>
      </c>
      <c r="AP537" s="120">
        <v>51050</v>
      </c>
      <c r="AQ537" s="120">
        <v>54142</v>
      </c>
      <c r="AR537" s="120">
        <v>57234</v>
      </c>
      <c r="AS537" s="120">
        <v>60326</v>
      </c>
      <c r="AT537" s="120">
        <v>63418</v>
      </c>
      <c r="AU537" s="120">
        <v>66510</v>
      </c>
      <c r="AV537" s="120">
        <v>69602</v>
      </c>
      <c r="AW537" s="121">
        <v>72694</v>
      </c>
      <c r="AX537" s="119">
        <v>61850</v>
      </c>
      <c r="AY537" s="120">
        <v>81650</v>
      </c>
      <c r="AZ537" s="120">
        <v>86598</v>
      </c>
      <c r="BA537" s="120">
        <v>91546</v>
      </c>
      <c r="BB537" s="120">
        <v>96494</v>
      </c>
      <c r="BC537" s="120">
        <v>101442</v>
      </c>
      <c r="BD537" s="120">
        <v>106390</v>
      </c>
      <c r="BE537" s="120">
        <v>111338</v>
      </c>
      <c r="BF537" s="121">
        <v>116286</v>
      </c>
      <c r="BH537" s="119">
        <v>39350</v>
      </c>
      <c r="BI537" s="120">
        <v>51950</v>
      </c>
      <c r="BJ537" s="120">
        <v>55098</v>
      </c>
      <c r="BK537" s="120">
        <v>58246</v>
      </c>
      <c r="BL537" s="120">
        <v>61394</v>
      </c>
      <c r="BM537" s="120">
        <v>64542</v>
      </c>
      <c r="BN537" s="120">
        <v>67690</v>
      </c>
      <c r="BO537" s="120">
        <v>70838</v>
      </c>
      <c r="BP537" s="121">
        <v>73986</v>
      </c>
      <c r="BQ537" s="119">
        <v>62950</v>
      </c>
      <c r="BR537" s="120">
        <v>83100</v>
      </c>
      <c r="BS537" s="120">
        <v>88136</v>
      </c>
      <c r="BT537" s="120">
        <v>93172</v>
      </c>
      <c r="BU537" s="120">
        <v>98208</v>
      </c>
      <c r="BV537" s="120">
        <v>103244</v>
      </c>
      <c r="BW537" s="120">
        <v>108280</v>
      </c>
      <c r="BX537" s="120">
        <v>113316</v>
      </c>
      <c r="BY537" s="121">
        <v>118352</v>
      </c>
    </row>
    <row r="538" spans="1:77" x14ac:dyDescent="0.25">
      <c r="A538" s="85" t="s">
        <v>712</v>
      </c>
      <c r="C538">
        <v>51250</v>
      </c>
      <c r="D538">
        <v>67650</v>
      </c>
      <c r="E538">
        <v>71750</v>
      </c>
      <c r="F538">
        <v>75850</v>
      </c>
      <c r="G538">
        <v>79950</v>
      </c>
      <c r="H538">
        <v>84050</v>
      </c>
      <c r="I538">
        <v>88150</v>
      </c>
      <c r="J538">
        <v>92250</v>
      </c>
      <c r="K538">
        <v>96350</v>
      </c>
      <c r="L538">
        <v>82000</v>
      </c>
      <c r="M538">
        <v>108250</v>
      </c>
      <c r="N538">
        <v>114810</v>
      </c>
      <c r="O538">
        <v>121370</v>
      </c>
      <c r="P538">
        <v>127930</v>
      </c>
      <c r="Q538">
        <v>134490</v>
      </c>
      <c r="R538">
        <v>141050</v>
      </c>
      <c r="S538">
        <v>147610</v>
      </c>
      <c r="T538">
        <v>154170</v>
      </c>
      <c r="V538" s="119">
        <v>51550</v>
      </c>
      <c r="W538" s="120">
        <v>68050</v>
      </c>
      <c r="X538" s="120">
        <v>72174</v>
      </c>
      <c r="Y538" s="120">
        <v>76298</v>
      </c>
      <c r="Z538" s="120">
        <v>80422</v>
      </c>
      <c r="AA538" s="120">
        <v>84546</v>
      </c>
      <c r="AB538" s="120">
        <v>88670</v>
      </c>
      <c r="AC538" s="120">
        <v>92794</v>
      </c>
      <c r="AD538" s="121">
        <v>96918</v>
      </c>
      <c r="AE538" s="119">
        <v>82500</v>
      </c>
      <c r="AF538" s="120">
        <v>108900</v>
      </c>
      <c r="AG538" s="120">
        <v>115500</v>
      </c>
      <c r="AH538" s="120">
        <v>122100</v>
      </c>
      <c r="AI538" s="120">
        <v>128700</v>
      </c>
      <c r="AJ538" s="120">
        <v>135300</v>
      </c>
      <c r="AK538" s="120">
        <v>141900</v>
      </c>
      <c r="AL538" s="120">
        <v>148500</v>
      </c>
      <c r="AM538" s="121">
        <v>155100</v>
      </c>
      <c r="AO538" s="119">
        <v>55700</v>
      </c>
      <c r="AP538" s="120">
        <v>73550</v>
      </c>
      <c r="AQ538" s="120">
        <v>78006</v>
      </c>
      <c r="AR538" s="120">
        <v>82462</v>
      </c>
      <c r="AS538" s="120">
        <v>86918</v>
      </c>
      <c r="AT538" s="120">
        <v>91374</v>
      </c>
      <c r="AU538" s="120">
        <v>95830</v>
      </c>
      <c r="AV538" s="120">
        <v>100286</v>
      </c>
      <c r="AW538" s="121">
        <v>104742</v>
      </c>
      <c r="AX538" s="119">
        <v>89100</v>
      </c>
      <c r="AY538" s="120">
        <v>117650</v>
      </c>
      <c r="AZ538" s="120">
        <v>124778</v>
      </c>
      <c r="BA538" s="120">
        <v>131906</v>
      </c>
      <c r="BB538" s="120">
        <v>139034</v>
      </c>
      <c r="BC538" s="120">
        <v>146162</v>
      </c>
      <c r="BD538" s="120">
        <v>153290</v>
      </c>
      <c r="BE538" s="120">
        <v>160418</v>
      </c>
      <c r="BF538" s="121">
        <v>167546</v>
      </c>
      <c r="BH538" s="119">
        <v>56700</v>
      </c>
      <c r="BI538" s="120">
        <v>74850</v>
      </c>
      <c r="BJ538" s="120">
        <v>79386</v>
      </c>
      <c r="BK538" s="120">
        <v>83922</v>
      </c>
      <c r="BL538" s="120">
        <v>88458</v>
      </c>
      <c r="BM538" s="120">
        <v>92994</v>
      </c>
      <c r="BN538" s="120">
        <v>97530</v>
      </c>
      <c r="BO538" s="120">
        <v>102066</v>
      </c>
      <c r="BP538" s="121">
        <v>106602</v>
      </c>
      <c r="BQ538" s="119">
        <v>90700</v>
      </c>
      <c r="BR538" s="120">
        <v>119750</v>
      </c>
      <c r="BS538" s="120">
        <v>127006</v>
      </c>
      <c r="BT538" s="120">
        <v>134262</v>
      </c>
      <c r="BU538" s="120">
        <v>141518</v>
      </c>
      <c r="BV538" s="120">
        <v>148774</v>
      </c>
      <c r="BW538" s="120">
        <v>156030</v>
      </c>
      <c r="BX538" s="120">
        <v>163286</v>
      </c>
      <c r="BY538" s="121">
        <v>170542</v>
      </c>
    </row>
    <row r="539" spans="1:77" x14ac:dyDescent="0.25">
      <c r="A539" s="85" t="s">
        <v>713</v>
      </c>
      <c r="C539">
        <v>33300</v>
      </c>
      <c r="D539">
        <v>44000</v>
      </c>
      <c r="E539">
        <v>46664</v>
      </c>
      <c r="F539">
        <v>49328</v>
      </c>
      <c r="G539">
        <v>51992</v>
      </c>
      <c r="H539">
        <v>54656</v>
      </c>
      <c r="I539">
        <v>57320</v>
      </c>
      <c r="J539">
        <v>59984</v>
      </c>
      <c r="K539">
        <v>62648</v>
      </c>
      <c r="L539">
        <v>53300</v>
      </c>
      <c r="M539">
        <v>70350</v>
      </c>
      <c r="N539">
        <v>74614</v>
      </c>
      <c r="O539">
        <v>78878</v>
      </c>
      <c r="P539">
        <v>83142</v>
      </c>
      <c r="Q539">
        <v>87406</v>
      </c>
      <c r="R539">
        <v>91670</v>
      </c>
      <c r="S539">
        <v>95934</v>
      </c>
      <c r="T539">
        <v>100198</v>
      </c>
      <c r="V539" s="119">
        <v>35300</v>
      </c>
      <c r="W539" s="120">
        <v>46600</v>
      </c>
      <c r="X539" s="120">
        <v>49424</v>
      </c>
      <c r="Y539" s="120">
        <v>52248</v>
      </c>
      <c r="Z539" s="120">
        <v>55072</v>
      </c>
      <c r="AA539" s="120">
        <v>57896</v>
      </c>
      <c r="AB539" s="120">
        <v>60720</v>
      </c>
      <c r="AC539" s="120">
        <v>63544</v>
      </c>
      <c r="AD539" s="121">
        <v>66368</v>
      </c>
      <c r="AE539" s="119">
        <v>56500</v>
      </c>
      <c r="AF539" s="120">
        <v>74600</v>
      </c>
      <c r="AG539" s="120">
        <v>79120</v>
      </c>
      <c r="AH539" s="120">
        <v>83640</v>
      </c>
      <c r="AI539" s="120">
        <v>88160</v>
      </c>
      <c r="AJ539" s="120">
        <v>92680</v>
      </c>
      <c r="AK539" s="120">
        <v>97200</v>
      </c>
      <c r="AL539" s="120">
        <v>101720</v>
      </c>
      <c r="AM539" s="121">
        <v>106240</v>
      </c>
      <c r="AO539" s="119">
        <v>38550</v>
      </c>
      <c r="AP539" s="120">
        <v>50900</v>
      </c>
      <c r="AQ539" s="120">
        <v>53984</v>
      </c>
      <c r="AR539" s="120">
        <v>57068</v>
      </c>
      <c r="AS539" s="120">
        <v>60152</v>
      </c>
      <c r="AT539" s="120">
        <v>63236</v>
      </c>
      <c r="AU539" s="120">
        <v>66320</v>
      </c>
      <c r="AV539" s="120">
        <v>69404</v>
      </c>
      <c r="AW539" s="121">
        <v>72488</v>
      </c>
      <c r="AX539" s="119">
        <v>61700</v>
      </c>
      <c r="AY539" s="120">
        <v>81450</v>
      </c>
      <c r="AZ539" s="120">
        <v>86386</v>
      </c>
      <c r="BA539" s="120">
        <v>91322</v>
      </c>
      <c r="BB539" s="120">
        <v>96258</v>
      </c>
      <c r="BC539" s="120">
        <v>101194</v>
      </c>
      <c r="BD539" s="120">
        <v>106130</v>
      </c>
      <c r="BE539" s="120">
        <v>111066</v>
      </c>
      <c r="BF539" s="121">
        <v>116002</v>
      </c>
      <c r="BH539" s="119">
        <v>38750</v>
      </c>
      <c r="BI539" s="120">
        <v>51150</v>
      </c>
      <c r="BJ539" s="120">
        <v>54250</v>
      </c>
      <c r="BK539" s="120">
        <v>57350</v>
      </c>
      <c r="BL539" s="120">
        <v>60450</v>
      </c>
      <c r="BM539" s="120">
        <v>63550</v>
      </c>
      <c r="BN539" s="120">
        <v>66650</v>
      </c>
      <c r="BO539" s="120">
        <v>69750</v>
      </c>
      <c r="BP539" s="121">
        <v>72850</v>
      </c>
      <c r="BQ539" s="119">
        <v>62000</v>
      </c>
      <c r="BR539" s="120">
        <v>81850</v>
      </c>
      <c r="BS539" s="120">
        <v>86810</v>
      </c>
      <c r="BT539" s="120">
        <v>91770</v>
      </c>
      <c r="BU539" s="120">
        <v>96730</v>
      </c>
      <c r="BV539" s="120">
        <v>101690</v>
      </c>
      <c r="BW539" s="120">
        <v>106650</v>
      </c>
      <c r="BX539" s="120">
        <v>111610</v>
      </c>
      <c r="BY539" s="121">
        <v>116570</v>
      </c>
    </row>
    <row r="540" spans="1:77" x14ac:dyDescent="0.25">
      <c r="A540" s="85" t="s">
        <v>714</v>
      </c>
      <c r="C540">
        <v>33300</v>
      </c>
      <c r="D540">
        <v>44000</v>
      </c>
      <c r="E540">
        <v>46664</v>
      </c>
      <c r="F540">
        <v>49328</v>
      </c>
      <c r="G540">
        <v>51992</v>
      </c>
      <c r="H540">
        <v>54656</v>
      </c>
      <c r="I540">
        <v>57320</v>
      </c>
      <c r="J540">
        <v>59984</v>
      </c>
      <c r="K540">
        <v>62648</v>
      </c>
      <c r="L540">
        <v>53300</v>
      </c>
      <c r="M540">
        <v>70350</v>
      </c>
      <c r="N540">
        <v>74614</v>
      </c>
      <c r="O540">
        <v>78878</v>
      </c>
      <c r="P540">
        <v>83142</v>
      </c>
      <c r="Q540">
        <v>87406</v>
      </c>
      <c r="R540">
        <v>91670</v>
      </c>
      <c r="S540">
        <v>95934</v>
      </c>
      <c r="T540">
        <v>100198</v>
      </c>
      <c r="V540" s="119">
        <v>35300</v>
      </c>
      <c r="W540" s="120">
        <v>46600</v>
      </c>
      <c r="X540" s="120">
        <v>49424</v>
      </c>
      <c r="Y540" s="120">
        <v>52248</v>
      </c>
      <c r="Z540" s="120">
        <v>55072</v>
      </c>
      <c r="AA540" s="120">
        <v>57896</v>
      </c>
      <c r="AB540" s="120">
        <v>60720</v>
      </c>
      <c r="AC540" s="120">
        <v>63544</v>
      </c>
      <c r="AD540" s="121">
        <v>66368</v>
      </c>
      <c r="AE540" s="119">
        <v>56500</v>
      </c>
      <c r="AF540" s="120">
        <v>74600</v>
      </c>
      <c r="AG540" s="120">
        <v>79120</v>
      </c>
      <c r="AH540" s="120">
        <v>83640</v>
      </c>
      <c r="AI540" s="120">
        <v>88160</v>
      </c>
      <c r="AJ540" s="120">
        <v>92680</v>
      </c>
      <c r="AK540" s="120">
        <v>97200</v>
      </c>
      <c r="AL540" s="120">
        <v>101720</v>
      </c>
      <c r="AM540" s="121">
        <v>106240</v>
      </c>
      <c r="AO540" s="119">
        <v>38550</v>
      </c>
      <c r="AP540" s="120">
        <v>50900</v>
      </c>
      <c r="AQ540" s="120">
        <v>53984</v>
      </c>
      <c r="AR540" s="120">
        <v>57068</v>
      </c>
      <c r="AS540" s="120">
        <v>60152</v>
      </c>
      <c r="AT540" s="120">
        <v>63236</v>
      </c>
      <c r="AU540" s="120">
        <v>66320</v>
      </c>
      <c r="AV540" s="120">
        <v>69404</v>
      </c>
      <c r="AW540" s="121">
        <v>72488</v>
      </c>
      <c r="AX540" s="119">
        <v>61700</v>
      </c>
      <c r="AY540" s="120">
        <v>81450</v>
      </c>
      <c r="AZ540" s="120">
        <v>86386</v>
      </c>
      <c r="BA540" s="120">
        <v>91322</v>
      </c>
      <c r="BB540" s="120">
        <v>96258</v>
      </c>
      <c r="BC540" s="120">
        <v>101194</v>
      </c>
      <c r="BD540" s="120">
        <v>106130</v>
      </c>
      <c r="BE540" s="120">
        <v>111066</v>
      </c>
      <c r="BF540" s="121">
        <v>116002</v>
      </c>
      <c r="BH540" s="119">
        <v>38750</v>
      </c>
      <c r="BI540" s="120">
        <v>51150</v>
      </c>
      <c r="BJ540" s="120">
        <v>54250</v>
      </c>
      <c r="BK540" s="120">
        <v>57350</v>
      </c>
      <c r="BL540" s="120">
        <v>60450</v>
      </c>
      <c r="BM540" s="120">
        <v>63550</v>
      </c>
      <c r="BN540" s="120">
        <v>66650</v>
      </c>
      <c r="BO540" s="120">
        <v>69750</v>
      </c>
      <c r="BP540" s="121">
        <v>72850</v>
      </c>
      <c r="BQ540" s="119">
        <v>62000</v>
      </c>
      <c r="BR540" s="120">
        <v>81850</v>
      </c>
      <c r="BS540" s="120">
        <v>86810</v>
      </c>
      <c r="BT540" s="120">
        <v>91770</v>
      </c>
      <c r="BU540" s="120">
        <v>96730</v>
      </c>
      <c r="BV540" s="120">
        <v>101690</v>
      </c>
      <c r="BW540" s="120">
        <v>106650</v>
      </c>
      <c r="BX540" s="120">
        <v>111610</v>
      </c>
      <c r="BY540" s="121">
        <v>116570</v>
      </c>
    </row>
    <row r="541" spans="1:77" x14ac:dyDescent="0.25">
      <c r="A541" s="85" t="s">
        <v>715</v>
      </c>
      <c r="C541">
        <v>50250</v>
      </c>
      <c r="D541">
        <v>66350</v>
      </c>
      <c r="E541">
        <v>70370</v>
      </c>
      <c r="F541">
        <v>74390</v>
      </c>
      <c r="G541">
        <v>78410</v>
      </c>
      <c r="H541">
        <v>82430</v>
      </c>
      <c r="I541">
        <v>86450</v>
      </c>
      <c r="J541">
        <v>90470</v>
      </c>
      <c r="K541">
        <v>94490</v>
      </c>
      <c r="L541">
        <v>80400</v>
      </c>
      <c r="M541">
        <v>106150</v>
      </c>
      <c r="N541">
        <v>112582</v>
      </c>
      <c r="O541">
        <v>119014</v>
      </c>
      <c r="P541">
        <v>125446</v>
      </c>
      <c r="Q541">
        <v>131878</v>
      </c>
      <c r="R541">
        <v>138310</v>
      </c>
      <c r="S541">
        <v>144742</v>
      </c>
      <c r="T541">
        <v>151174</v>
      </c>
      <c r="V541" s="119">
        <v>51600</v>
      </c>
      <c r="W541" s="120">
        <v>68150</v>
      </c>
      <c r="X541" s="120">
        <v>72278</v>
      </c>
      <c r="Y541" s="120">
        <v>76406</v>
      </c>
      <c r="Z541" s="120">
        <v>80534</v>
      </c>
      <c r="AA541" s="120">
        <v>84662</v>
      </c>
      <c r="AB541" s="120">
        <v>88790</v>
      </c>
      <c r="AC541" s="120">
        <v>92918</v>
      </c>
      <c r="AD541" s="121">
        <v>97046</v>
      </c>
      <c r="AE541" s="119">
        <v>82550</v>
      </c>
      <c r="AF541" s="120">
        <v>109000</v>
      </c>
      <c r="AG541" s="120">
        <v>115604</v>
      </c>
      <c r="AH541" s="120">
        <v>122208</v>
      </c>
      <c r="AI541" s="120">
        <v>128812</v>
      </c>
      <c r="AJ541" s="120">
        <v>135416</v>
      </c>
      <c r="AK541" s="120">
        <v>142020</v>
      </c>
      <c r="AL541" s="120">
        <v>148624</v>
      </c>
      <c r="AM541" s="121">
        <v>155228</v>
      </c>
      <c r="AO541" s="119">
        <v>55700</v>
      </c>
      <c r="AP541" s="120">
        <v>73550</v>
      </c>
      <c r="AQ541" s="120">
        <v>78006</v>
      </c>
      <c r="AR541" s="120">
        <v>82462</v>
      </c>
      <c r="AS541" s="120">
        <v>86918</v>
      </c>
      <c r="AT541" s="120">
        <v>91374</v>
      </c>
      <c r="AU541" s="120">
        <v>95830</v>
      </c>
      <c r="AV541" s="120">
        <v>100286</v>
      </c>
      <c r="AW541" s="121">
        <v>104742</v>
      </c>
      <c r="AX541" s="119">
        <v>89100</v>
      </c>
      <c r="AY541" s="120">
        <v>117650</v>
      </c>
      <c r="AZ541" s="120">
        <v>124778</v>
      </c>
      <c r="BA541" s="120">
        <v>131906</v>
      </c>
      <c r="BB541" s="120">
        <v>139034</v>
      </c>
      <c r="BC541" s="120">
        <v>146162</v>
      </c>
      <c r="BD541" s="120">
        <v>153290</v>
      </c>
      <c r="BE541" s="120">
        <v>160418</v>
      </c>
      <c r="BF541" s="121">
        <v>167546</v>
      </c>
      <c r="BH541" s="119">
        <v>56750</v>
      </c>
      <c r="BI541" s="120">
        <v>74950</v>
      </c>
      <c r="BJ541" s="120">
        <v>79490</v>
      </c>
      <c r="BK541" s="120">
        <v>84030</v>
      </c>
      <c r="BL541" s="120">
        <v>88570</v>
      </c>
      <c r="BM541" s="120">
        <v>93110</v>
      </c>
      <c r="BN541" s="120">
        <v>97650</v>
      </c>
      <c r="BO541" s="120">
        <v>102190</v>
      </c>
      <c r="BP541" s="121">
        <v>106730</v>
      </c>
      <c r="BQ541" s="119">
        <v>90800</v>
      </c>
      <c r="BR541" s="120">
        <v>119900</v>
      </c>
      <c r="BS541" s="120">
        <v>127164</v>
      </c>
      <c r="BT541" s="120">
        <v>134428</v>
      </c>
      <c r="BU541" s="120">
        <v>141692</v>
      </c>
      <c r="BV541" s="120">
        <v>148956</v>
      </c>
      <c r="BW541" s="120">
        <v>156220</v>
      </c>
      <c r="BX541" s="120">
        <v>163484</v>
      </c>
      <c r="BY541" s="121">
        <v>170748</v>
      </c>
    </row>
    <row r="542" spans="1:77" x14ac:dyDescent="0.25">
      <c r="A542" s="85" t="s">
        <v>716</v>
      </c>
      <c r="C542">
        <v>33300</v>
      </c>
      <c r="D542">
        <v>44000</v>
      </c>
      <c r="E542">
        <v>46664</v>
      </c>
      <c r="F542">
        <v>49328</v>
      </c>
      <c r="G542">
        <v>51992</v>
      </c>
      <c r="H542">
        <v>54656</v>
      </c>
      <c r="I542">
        <v>57320</v>
      </c>
      <c r="J542">
        <v>59984</v>
      </c>
      <c r="K542">
        <v>62648</v>
      </c>
      <c r="L542">
        <v>53300</v>
      </c>
      <c r="M542">
        <v>70350</v>
      </c>
      <c r="N542">
        <v>74614</v>
      </c>
      <c r="O542">
        <v>78878</v>
      </c>
      <c r="P542">
        <v>83142</v>
      </c>
      <c r="Q542">
        <v>87406</v>
      </c>
      <c r="R542">
        <v>91670</v>
      </c>
      <c r="S542">
        <v>95934</v>
      </c>
      <c r="T542">
        <v>100198</v>
      </c>
      <c r="V542" s="119">
        <v>35300</v>
      </c>
      <c r="W542" s="120">
        <v>46600</v>
      </c>
      <c r="X542" s="120">
        <v>49424</v>
      </c>
      <c r="Y542" s="120">
        <v>52248</v>
      </c>
      <c r="Z542" s="120">
        <v>55072</v>
      </c>
      <c r="AA542" s="120">
        <v>57896</v>
      </c>
      <c r="AB542" s="120">
        <v>60720</v>
      </c>
      <c r="AC542" s="120">
        <v>63544</v>
      </c>
      <c r="AD542" s="121">
        <v>66368</v>
      </c>
      <c r="AE542" s="119">
        <v>56500</v>
      </c>
      <c r="AF542" s="120">
        <v>74600</v>
      </c>
      <c r="AG542" s="120">
        <v>79120</v>
      </c>
      <c r="AH542" s="120">
        <v>83640</v>
      </c>
      <c r="AI542" s="120">
        <v>88160</v>
      </c>
      <c r="AJ542" s="120">
        <v>92680</v>
      </c>
      <c r="AK542" s="120">
        <v>97200</v>
      </c>
      <c r="AL542" s="120">
        <v>101720</v>
      </c>
      <c r="AM542" s="121">
        <v>106240</v>
      </c>
      <c r="AO542" s="119">
        <v>38550</v>
      </c>
      <c r="AP542" s="120">
        <v>50900</v>
      </c>
      <c r="AQ542" s="120">
        <v>53984</v>
      </c>
      <c r="AR542" s="120">
        <v>57068</v>
      </c>
      <c r="AS542" s="120">
        <v>60152</v>
      </c>
      <c r="AT542" s="120">
        <v>63236</v>
      </c>
      <c r="AU542" s="120">
        <v>66320</v>
      </c>
      <c r="AV542" s="120">
        <v>69404</v>
      </c>
      <c r="AW542" s="121">
        <v>72488</v>
      </c>
      <c r="AX542" s="119">
        <v>61700</v>
      </c>
      <c r="AY542" s="120">
        <v>81450</v>
      </c>
      <c r="AZ542" s="120">
        <v>86386</v>
      </c>
      <c r="BA542" s="120">
        <v>91322</v>
      </c>
      <c r="BB542" s="120">
        <v>96258</v>
      </c>
      <c r="BC542" s="120">
        <v>101194</v>
      </c>
      <c r="BD542" s="120">
        <v>106130</v>
      </c>
      <c r="BE542" s="120">
        <v>111066</v>
      </c>
      <c r="BF542" s="121">
        <v>116002</v>
      </c>
      <c r="BH542" s="119">
        <v>38750</v>
      </c>
      <c r="BI542" s="120">
        <v>51150</v>
      </c>
      <c r="BJ542" s="120">
        <v>54250</v>
      </c>
      <c r="BK542" s="120">
        <v>57350</v>
      </c>
      <c r="BL542" s="120">
        <v>60450</v>
      </c>
      <c r="BM542" s="120">
        <v>63550</v>
      </c>
      <c r="BN542" s="120">
        <v>66650</v>
      </c>
      <c r="BO542" s="120">
        <v>69750</v>
      </c>
      <c r="BP542" s="121">
        <v>72850</v>
      </c>
      <c r="BQ542" s="119">
        <v>62000</v>
      </c>
      <c r="BR542" s="120">
        <v>81850</v>
      </c>
      <c r="BS542" s="120">
        <v>86810</v>
      </c>
      <c r="BT542" s="120">
        <v>91770</v>
      </c>
      <c r="BU542" s="120">
        <v>96730</v>
      </c>
      <c r="BV542" s="120">
        <v>101690</v>
      </c>
      <c r="BW542" s="120">
        <v>106650</v>
      </c>
      <c r="BX542" s="120">
        <v>111610</v>
      </c>
      <c r="BY542" s="121">
        <v>116570</v>
      </c>
    </row>
    <row r="543" spans="1:77" x14ac:dyDescent="0.25">
      <c r="A543" s="85" t="s">
        <v>717</v>
      </c>
      <c r="C543">
        <v>38950</v>
      </c>
      <c r="D543">
        <v>51450</v>
      </c>
      <c r="E543">
        <v>54566</v>
      </c>
      <c r="F543">
        <v>57682</v>
      </c>
      <c r="G543">
        <v>60798</v>
      </c>
      <c r="H543">
        <v>63914</v>
      </c>
      <c r="I543">
        <v>67030</v>
      </c>
      <c r="J543">
        <v>70146</v>
      </c>
      <c r="K543">
        <v>73262</v>
      </c>
      <c r="L543">
        <v>62300</v>
      </c>
      <c r="M543">
        <v>82250</v>
      </c>
      <c r="N543">
        <v>87234</v>
      </c>
      <c r="O543">
        <v>92218</v>
      </c>
      <c r="P543">
        <v>97202</v>
      </c>
      <c r="Q543">
        <v>102186</v>
      </c>
      <c r="R543">
        <v>107170</v>
      </c>
      <c r="S543">
        <v>112154</v>
      </c>
      <c r="T543">
        <v>117138</v>
      </c>
      <c r="V543" s="119">
        <v>42800</v>
      </c>
      <c r="W543" s="120">
        <v>56500</v>
      </c>
      <c r="X543" s="120">
        <v>59924</v>
      </c>
      <c r="Y543" s="120">
        <v>63348</v>
      </c>
      <c r="Z543" s="120">
        <v>66772</v>
      </c>
      <c r="AA543" s="120">
        <v>70196</v>
      </c>
      <c r="AB543" s="120">
        <v>73620</v>
      </c>
      <c r="AC543" s="120">
        <v>77044</v>
      </c>
      <c r="AD543" s="121">
        <v>80468</v>
      </c>
      <c r="AE543" s="119">
        <v>68500</v>
      </c>
      <c r="AF543" s="120">
        <v>90450</v>
      </c>
      <c r="AG543" s="120">
        <v>95930</v>
      </c>
      <c r="AH543" s="120">
        <v>101410</v>
      </c>
      <c r="AI543" s="120">
        <v>106890</v>
      </c>
      <c r="AJ543" s="120">
        <v>112370</v>
      </c>
      <c r="AK543" s="120">
        <v>117850</v>
      </c>
      <c r="AL543" s="120">
        <v>123330</v>
      </c>
      <c r="AM543" s="121">
        <v>128810</v>
      </c>
      <c r="AO543" s="119">
        <v>46400</v>
      </c>
      <c r="AP543" s="120">
        <v>61250</v>
      </c>
      <c r="AQ543" s="120">
        <v>64962</v>
      </c>
      <c r="AR543" s="120">
        <v>68674</v>
      </c>
      <c r="AS543" s="120">
        <v>72386</v>
      </c>
      <c r="AT543" s="120">
        <v>76098</v>
      </c>
      <c r="AU543" s="120">
        <v>79810</v>
      </c>
      <c r="AV543" s="120">
        <v>83522</v>
      </c>
      <c r="AW543" s="121">
        <v>87234</v>
      </c>
      <c r="AX543" s="119">
        <v>74250</v>
      </c>
      <c r="AY543" s="120">
        <v>98050</v>
      </c>
      <c r="AZ543" s="120">
        <v>103990</v>
      </c>
      <c r="BA543" s="120">
        <v>109930</v>
      </c>
      <c r="BB543" s="120">
        <v>115870</v>
      </c>
      <c r="BC543" s="120">
        <v>121810</v>
      </c>
      <c r="BD543" s="120">
        <v>127750</v>
      </c>
      <c r="BE543" s="120">
        <v>133690</v>
      </c>
      <c r="BF543" s="121">
        <v>139630</v>
      </c>
      <c r="BH543" s="119">
        <v>47600</v>
      </c>
      <c r="BI543" s="120">
        <v>62850</v>
      </c>
      <c r="BJ543" s="120">
        <v>66658</v>
      </c>
      <c r="BK543" s="120">
        <v>70466</v>
      </c>
      <c r="BL543" s="120">
        <v>74274</v>
      </c>
      <c r="BM543" s="120">
        <v>78082</v>
      </c>
      <c r="BN543" s="120">
        <v>81890</v>
      </c>
      <c r="BO543" s="120">
        <v>85698</v>
      </c>
      <c r="BP543" s="121">
        <v>89506</v>
      </c>
      <c r="BQ543" s="119">
        <v>76150</v>
      </c>
      <c r="BR543" s="120">
        <v>100550</v>
      </c>
      <c r="BS543" s="120">
        <v>106642</v>
      </c>
      <c r="BT543" s="120">
        <v>112734</v>
      </c>
      <c r="BU543" s="120">
        <v>118826</v>
      </c>
      <c r="BV543" s="120">
        <v>124918</v>
      </c>
      <c r="BW543" s="120">
        <v>131010</v>
      </c>
      <c r="BX543" s="120">
        <v>137102</v>
      </c>
      <c r="BY543" s="121">
        <v>143194</v>
      </c>
    </row>
    <row r="544" spans="1:77" x14ac:dyDescent="0.25">
      <c r="A544" s="85" t="s">
        <v>718</v>
      </c>
      <c r="C544">
        <v>33600</v>
      </c>
      <c r="D544">
        <v>44400</v>
      </c>
      <c r="E544">
        <v>47088</v>
      </c>
      <c r="F544">
        <v>49776</v>
      </c>
      <c r="G544">
        <v>52464</v>
      </c>
      <c r="H544">
        <v>55152</v>
      </c>
      <c r="I544">
        <v>57840</v>
      </c>
      <c r="J544">
        <v>60528</v>
      </c>
      <c r="K544">
        <v>63216</v>
      </c>
      <c r="L544">
        <v>53750</v>
      </c>
      <c r="M544">
        <v>70950</v>
      </c>
      <c r="N544">
        <v>75250</v>
      </c>
      <c r="O544">
        <v>79550</v>
      </c>
      <c r="P544">
        <v>83850</v>
      </c>
      <c r="Q544">
        <v>88150</v>
      </c>
      <c r="R544">
        <v>92450</v>
      </c>
      <c r="S544">
        <v>96750</v>
      </c>
      <c r="T544">
        <v>101050</v>
      </c>
      <c r="V544" s="119">
        <v>35300</v>
      </c>
      <c r="W544" s="120">
        <v>46600</v>
      </c>
      <c r="X544" s="120">
        <v>49424</v>
      </c>
      <c r="Y544" s="120">
        <v>52248</v>
      </c>
      <c r="Z544" s="120">
        <v>55072</v>
      </c>
      <c r="AA544" s="120">
        <v>57896</v>
      </c>
      <c r="AB544" s="120">
        <v>60720</v>
      </c>
      <c r="AC544" s="120">
        <v>63544</v>
      </c>
      <c r="AD544" s="121">
        <v>66368</v>
      </c>
      <c r="AE544" s="119">
        <v>56500</v>
      </c>
      <c r="AF544" s="120">
        <v>74600</v>
      </c>
      <c r="AG544" s="120">
        <v>79120</v>
      </c>
      <c r="AH544" s="120">
        <v>83640</v>
      </c>
      <c r="AI544" s="120">
        <v>88160</v>
      </c>
      <c r="AJ544" s="120">
        <v>92680</v>
      </c>
      <c r="AK544" s="120">
        <v>97200</v>
      </c>
      <c r="AL544" s="120">
        <v>101720</v>
      </c>
      <c r="AM544" s="121">
        <v>106240</v>
      </c>
      <c r="AO544" s="119">
        <v>38550</v>
      </c>
      <c r="AP544" s="120">
        <v>50900</v>
      </c>
      <c r="AQ544" s="120">
        <v>53984</v>
      </c>
      <c r="AR544" s="120">
        <v>57068</v>
      </c>
      <c r="AS544" s="120">
        <v>60152</v>
      </c>
      <c r="AT544" s="120">
        <v>63236</v>
      </c>
      <c r="AU544" s="120">
        <v>66320</v>
      </c>
      <c r="AV544" s="120">
        <v>69404</v>
      </c>
      <c r="AW544" s="121">
        <v>72488</v>
      </c>
      <c r="AX544" s="119">
        <v>61700</v>
      </c>
      <c r="AY544" s="120">
        <v>81450</v>
      </c>
      <c r="AZ544" s="120">
        <v>86386</v>
      </c>
      <c r="BA544" s="120">
        <v>91322</v>
      </c>
      <c r="BB544" s="120">
        <v>96258</v>
      </c>
      <c r="BC544" s="120">
        <v>101194</v>
      </c>
      <c r="BD544" s="120">
        <v>106130</v>
      </c>
      <c r="BE544" s="120">
        <v>111066</v>
      </c>
      <c r="BF544" s="121">
        <v>116002</v>
      </c>
      <c r="BH544" s="119">
        <v>38750</v>
      </c>
      <c r="BI544" s="120">
        <v>51150</v>
      </c>
      <c r="BJ544" s="120">
        <v>54250</v>
      </c>
      <c r="BK544" s="120">
        <v>57350</v>
      </c>
      <c r="BL544" s="120">
        <v>60450</v>
      </c>
      <c r="BM544" s="120">
        <v>63550</v>
      </c>
      <c r="BN544" s="120">
        <v>66650</v>
      </c>
      <c r="BO544" s="120">
        <v>69750</v>
      </c>
      <c r="BP544" s="121">
        <v>72850</v>
      </c>
      <c r="BQ544" s="119">
        <v>62000</v>
      </c>
      <c r="BR544" s="120">
        <v>81850</v>
      </c>
      <c r="BS544" s="120">
        <v>86810</v>
      </c>
      <c r="BT544" s="120">
        <v>91770</v>
      </c>
      <c r="BU544" s="120">
        <v>96730</v>
      </c>
      <c r="BV544" s="120">
        <v>101690</v>
      </c>
      <c r="BW544" s="120">
        <v>106650</v>
      </c>
      <c r="BX544" s="120">
        <v>111610</v>
      </c>
      <c r="BY544" s="121">
        <v>116570</v>
      </c>
    </row>
    <row r="545" spans="1:77" x14ac:dyDescent="0.25">
      <c r="A545" s="85" t="s">
        <v>719</v>
      </c>
      <c r="C545">
        <v>50250</v>
      </c>
      <c r="D545">
        <v>66350</v>
      </c>
      <c r="E545">
        <v>70370</v>
      </c>
      <c r="F545">
        <v>74390</v>
      </c>
      <c r="G545">
        <v>78410</v>
      </c>
      <c r="H545">
        <v>82430</v>
      </c>
      <c r="I545">
        <v>86450</v>
      </c>
      <c r="J545">
        <v>90470</v>
      </c>
      <c r="K545">
        <v>94490</v>
      </c>
      <c r="L545">
        <v>80400</v>
      </c>
      <c r="M545">
        <v>106150</v>
      </c>
      <c r="N545">
        <v>112582</v>
      </c>
      <c r="O545">
        <v>119014</v>
      </c>
      <c r="P545">
        <v>125446</v>
      </c>
      <c r="Q545">
        <v>131878</v>
      </c>
      <c r="R545">
        <v>138310</v>
      </c>
      <c r="S545">
        <v>144742</v>
      </c>
      <c r="T545">
        <v>151174</v>
      </c>
      <c r="V545" s="119">
        <v>51600</v>
      </c>
      <c r="W545" s="120">
        <v>68150</v>
      </c>
      <c r="X545" s="120">
        <v>72278</v>
      </c>
      <c r="Y545" s="120">
        <v>76406</v>
      </c>
      <c r="Z545" s="120">
        <v>80534</v>
      </c>
      <c r="AA545" s="120">
        <v>84662</v>
      </c>
      <c r="AB545" s="120">
        <v>88790</v>
      </c>
      <c r="AC545" s="120">
        <v>92918</v>
      </c>
      <c r="AD545" s="121">
        <v>97046</v>
      </c>
      <c r="AE545" s="119">
        <v>82550</v>
      </c>
      <c r="AF545" s="120">
        <v>109000</v>
      </c>
      <c r="AG545" s="120">
        <v>115604</v>
      </c>
      <c r="AH545" s="120">
        <v>122208</v>
      </c>
      <c r="AI545" s="120">
        <v>128812</v>
      </c>
      <c r="AJ545" s="120">
        <v>135416</v>
      </c>
      <c r="AK545" s="120">
        <v>142020</v>
      </c>
      <c r="AL545" s="120">
        <v>148624</v>
      </c>
      <c r="AM545" s="121">
        <v>155228</v>
      </c>
      <c r="AO545" s="119">
        <v>55700</v>
      </c>
      <c r="AP545" s="120">
        <v>73550</v>
      </c>
      <c r="AQ545" s="120">
        <v>78006</v>
      </c>
      <c r="AR545" s="120">
        <v>82462</v>
      </c>
      <c r="AS545" s="120">
        <v>86918</v>
      </c>
      <c r="AT545" s="120">
        <v>91374</v>
      </c>
      <c r="AU545" s="120">
        <v>95830</v>
      </c>
      <c r="AV545" s="120">
        <v>100286</v>
      </c>
      <c r="AW545" s="121">
        <v>104742</v>
      </c>
      <c r="AX545" s="119">
        <v>89100</v>
      </c>
      <c r="AY545" s="120">
        <v>117650</v>
      </c>
      <c r="AZ545" s="120">
        <v>124778</v>
      </c>
      <c r="BA545" s="120">
        <v>131906</v>
      </c>
      <c r="BB545" s="120">
        <v>139034</v>
      </c>
      <c r="BC545" s="120">
        <v>146162</v>
      </c>
      <c r="BD545" s="120">
        <v>153290</v>
      </c>
      <c r="BE545" s="120">
        <v>160418</v>
      </c>
      <c r="BF545" s="121">
        <v>167546</v>
      </c>
      <c r="BH545" s="119">
        <v>56750</v>
      </c>
      <c r="BI545" s="120">
        <v>74950</v>
      </c>
      <c r="BJ545" s="120">
        <v>79490</v>
      </c>
      <c r="BK545" s="120">
        <v>84030</v>
      </c>
      <c r="BL545" s="120">
        <v>88570</v>
      </c>
      <c r="BM545" s="120">
        <v>93110</v>
      </c>
      <c r="BN545" s="120">
        <v>97650</v>
      </c>
      <c r="BO545" s="120">
        <v>102190</v>
      </c>
      <c r="BP545" s="121">
        <v>106730</v>
      </c>
      <c r="BQ545" s="119">
        <v>90800</v>
      </c>
      <c r="BR545" s="120">
        <v>119900</v>
      </c>
      <c r="BS545" s="120">
        <v>127164</v>
      </c>
      <c r="BT545" s="120">
        <v>134428</v>
      </c>
      <c r="BU545" s="120">
        <v>141692</v>
      </c>
      <c r="BV545" s="120">
        <v>148956</v>
      </c>
      <c r="BW545" s="120">
        <v>156220</v>
      </c>
      <c r="BX545" s="120">
        <v>163484</v>
      </c>
      <c r="BY545" s="121">
        <v>170748</v>
      </c>
    </row>
    <row r="546" spans="1:77" x14ac:dyDescent="0.25">
      <c r="A546" s="85" t="s">
        <v>720</v>
      </c>
      <c r="C546">
        <v>33700</v>
      </c>
      <c r="D546">
        <v>44500</v>
      </c>
      <c r="E546">
        <v>47196</v>
      </c>
      <c r="F546">
        <v>49892</v>
      </c>
      <c r="G546">
        <v>52588</v>
      </c>
      <c r="H546">
        <v>55284</v>
      </c>
      <c r="I546">
        <v>57980</v>
      </c>
      <c r="J546">
        <v>60676</v>
      </c>
      <c r="K546">
        <v>63372</v>
      </c>
      <c r="L546">
        <v>53900</v>
      </c>
      <c r="M546">
        <v>71150</v>
      </c>
      <c r="N546">
        <v>75462</v>
      </c>
      <c r="O546">
        <v>79774</v>
      </c>
      <c r="P546">
        <v>84086</v>
      </c>
      <c r="Q546">
        <v>88398</v>
      </c>
      <c r="R546">
        <v>92710</v>
      </c>
      <c r="S546">
        <v>97022</v>
      </c>
      <c r="T546">
        <v>101334</v>
      </c>
      <c r="V546" s="119">
        <v>37050</v>
      </c>
      <c r="W546" s="120">
        <v>48950</v>
      </c>
      <c r="X546" s="120">
        <v>51914</v>
      </c>
      <c r="Y546" s="120">
        <v>54878</v>
      </c>
      <c r="Z546" s="120">
        <v>57842</v>
      </c>
      <c r="AA546" s="120">
        <v>60806</v>
      </c>
      <c r="AB546" s="120">
        <v>63770</v>
      </c>
      <c r="AC546" s="120">
        <v>66734</v>
      </c>
      <c r="AD546" s="121">
        <v>69698</v>
      </c>
      <c r="AE546" s="119">
        <v>59250</v>
      </c>
      <c r="AF546" s="120">
        <v>78250</v>
      </c>
      <c r="AG546" s="120">
        <v>82990</v>
      </c>
      <c r="AH546" s="120">
        <v>87730</v>
      </c>
      <c r="AI546" s="120">
        <v>92470</v>
      </c>
      <c r="AJ546" s="120">
        <v>97210</v>
      </c>
      <c r="AK546" s="120">
        <v>101950</v>
      </c>
      <c r="AL546" s="120">
        <v>106690</v>
      </c>
      <c r="AM546" s="121">
        <v>111430</v>
      </c>
      <c r="AO546" s="119">
        <v>40450</v>
      </c>
      <c r="AP546" s="120">
        <v>53400</v>
      </c>
      <c r="AQ546" s="120">
        <v>56636</v>
      </c>
      <c r="AR546" s="120">
        <v>59872</v>
      </c>
      <c r="AS546" s="120">
        <v>63108</v>
      </c>
      <c r="AT546" s="120">
        <v>66344</v>
      </c>
      <c r="AU546" s="120">
        <v>69580</v>
      </c>
      <c r="AV546" s="120">
        <v>72816</v>
      </c>
      <c r="AW546" s="121">
        <v>76052</v>
      </c>
      <c r="AX546" s="119">
        <v>64700</v>
      </c>
      <c r="AY546" s="120">
        <v>85450</v>
      </c>
      <c r="AZ546" s="120">
        <v>90626</v>
      </c>
      <c r="BA546" s="120">
        <v>95802</v>
      </c>
      <c r="BB546" s="120">
        <v>100978</v>
      </c>
      <c r="BC546" s="120">
        <v>106154</v>
      </c>
      <c r="BD546" s="120">
        <v>111330</v>
      </c>
      <c r="BE546" s="120">
        <v>116506</v>
      </c>
      <c r="BF546" s="121">
        <v>121682</v>
      </c>
      <c r="BH546" s="119">
        <v>43600</v>
      </c>
      <c r="BI546" s="120">
        <v>57600</v>
      </c>
      <c r="BJ546" s="120">
        <v>61088</v>
      </c>
      <c r="BK546" s="120">
        <v>64576</v>
      </c>
      <c r="BL546" s="120">
        <v>68064</v>
      </c>
      <c r="BM546" s="120">
        <v>71552</v>
      </c>
      <c r="BN546" s="120">
        <v>75040</v>
      </c>
      <c r="BO546" s="120">
        <v>78528</v>
      </c>
      <c r="BP546" s="121">
        <v>82016</v>
      </c>
      <c r="BQ546" s="119">
        <v>69750</v>
      </c>
      <c r="BR546" s="120">
        <v>92100</v>
      </c>
      <c r="BS546" s="120">
        <v>97680</v>
      </c>
      <c r="BT546" s="120">
        <v>103260</v>
      </c>
      <c r="BU546" s="120">
        <v>108840</v>
      </c>
      <c r="BV546" s="120">
        <v>114420</v>
      </c>
      <c r="BW546" s="120">
        <v>120000</v>
      </c>
      <c r="BX546" s="120">
        <v>125580</v>
      </c>
      <c r="BY546" s="121">
        <v>131160</v>
      </c>
    </row>
    <row r="547" spans="1:77" x14ac:dyDescent="0.25">
      <c r="A547" s="85" t="s">
        <v>721</v>
      </c>
      <c r="C547">
        <v>33300</v>
      </c>
      <c r="D547">
        <v>44000</v>
      </c>
      <c r="E547">
        <v>46664</v>
      </c>
      <c r="F547">
        <v>49328</v>
      </c>
      <c r="G547">
        <v>51992</v>
      </c>
      <c r="H547">
        <v>54656</v>
      </c>
      <c r="I547">
        <v>57320</v>
      </c>
      <c r="J547">
        <v>59984</v>
      </c>
      <c r="K547">
        <v>62648</v>
      </c>
      <c r="L547">
        <v>53300</v>
      </c>
      <c r="M547">
        <v>70350</v>
      </c>
      <c r="N547">
        <v>74614</v>
      </c>
      <c r="O547">
        <v>78878</v>
      </c>
      <c r="P547">
        <v>83142</v>
      </c>
      <c r="Q547">
        <v>87406</v>
      </c>
      <c r="R547">
        <v>91670</v>
      </c>
      <c r="S547">
        <v>95934</v>
      </c>
      <c r="T547">
        <v>100198</v>
      </c>
      <c r="V547" s="119">
        <v>35300</v>
      </c>
      <c r="W547" s="120">
        <v>46600</v>
      </c>
      <c r="X547" s="120">
        <v>49424</v>
      </c>
      <c r="Y547" s="120">
        <v>52248</v>
      </c>
      <c r="Z547" s="120">
        <v>55072</v>
      </c>
      <c r="AA547" s="120">
        <v>57896</v>
      </c>
      <c r="AB547" s="120">
        <v>60720</v>
      </c>
      <c r="AC547" s="120">
        <v>63544</v>
      </c>
      <c r="AD547" s="121">
        <v>66368</v>
      </c>
      <c r="AE547" s="119">
        <v>56500</v>
      </c>
      <c r="AF547" s="120">
        <v>74600</v>
      </c>
      <c r="AG547" s="120">
        <v>79120</v>
      </c>
      <c r="AH547" s="120">
        <v>83640</v>
      </c>
      <c r="AI547" s="120">
        <v>88160</v>
      </c>
      <c r="AJ547" s="120">
        <v>92680</v>
      </c>
      <c r="AK547" s="120">
        <v>97200</v>
      </c>
      <c r="AL547" s="120">
        <v>101720</v>
      </c>
      <c r="AM547" s="121">
        <v>106240</v>
      </c>
      <c r="AO547" s="119">
        <v>38550</v>
      </c>
      <c r="AP547" s="120">
        <v>50900</v>
      </c>
      <c r="AQ547" s="120">
        <v>53984</v>
      </c>
      <c r="AR547" s="120">
        <v>57068</v>
      </c>
      <c r="AS547" s="120">
        <v>60152</v>
      </c>
      <c r="AT547" s="120">
        <v>63236</v>
      </c>
      <c r="AU547" s="120">
        <v>66320</v>
      </c>
      <c r="AV547" s="120">
        <v>69404</v>
      </c>
      <c r="AW547" s="121">
        <v>72488</v>
      </c>
      <c r="AX547" s="119">
        <v>61700</v>
      </c>
      <c r="AY547" s="120">
        <v>81450</v>
      </c>
      <c r="AZ547" s="120">
        <v>86386</v>
      </c>
      <c r="BA547" s="120">
        <v>91322</v>
      </c>
      <c r="BB547" s="120">
        <v>96258</v>
      </c>
      <c r="BC547" s="120">
        <v>101194</v>
      </c>
      <c r="BD547" s="120">
        <v>106130</v>
      </c>
      <c r="BE547" s="120">
        <v>111066</v>
      </c>
      <c r="BF547" s="121">
        <v>116002</v>
      </c>
      <c r="BH547" s="119">
        <v>42250</v>
      </c>
      <c r="BI547" s="120">
        <v>55800</v>
      </c>
      <c r="BJ547" s="120">
        <v>59180</v>
      </c>
      <c r="BK547" s="120">
        <v>62560</v>
      </c>
      <c r="BL547" s="120">
        <v>65940</v>
      </c>
      <c r="BM547" s="120">
        <v>69320</v>
      </c>
      <c r="BN547" s="120">
        <v>72700</v>
      </c>
      <c r="BO547" s="120">
        <v>76080</v>
      </c>
      <c r="BP547" s="121">
        <v>79460</v>
      </c>
      <c r="BQ547" s="119">
        <v>67600</v>
      </c>
      <c r="BR547" s="120">
        <v>89250</v>
      </c>
      <c r="BS547" s="120">
        <v>94658</v>
      </c>
      <c r="BT547" s="120">
        <v>100066</v>
      </c>
      <c r="BU547" s="120">
        <v>105474</v>
      </c>
      <c r="BV547" s="120">
        <v>110882</v>
      </c>
      <c r="BW547" s="120">
        <v>116290</v>
      </c>
      <c r="BX547" s="120">
        <v>121698</v>
      </c>
      <c r="BY547" s="121">
        <v>127106</v>
      </c>
    </row>
    <row r="548" spans="1:77" x14ac:dyDescent="0.25">
      <c r="A548" s="85" t="s">
        <v>722</v>
      </c>
      <c r="C548">
        <v>35500</v>
      </c>
      <c r="D548">
        <v>46900</v>
      </c>
      <c r="E548">
        <v>49740</v>
      </c>
      <c r="F548">
        <v>52580</v>
      </c>
      <c r="G548">
        <v>55420</v>
      </c>
      <c r="H548">
        <v>58260</v>
      </c>
      <c r="I548">
        <v>61100</v>
      </c>
      <c r="J548">
        <v>63940</v>
      </c>
      <c r="K548">
        <v>66780</v>
      </c>
      <c r="L548">
        <v>56800</v>
      </c>
      <c r="M548">
        <v>75000</v>
      </c>
      <c r="N548">
        <v>79544</v>
      </c>
      <c r="O548">
        <v>84088</v>
      </c>
      <c r="P548">
        <v>88632</v>
      </c>
      <c r="Q548">
        <v>93176</v>
      </c>
      <c r="R548">
        <v>97720</v>
      </c>
      <c r="S548">
        <v>102264</v>
      </c>
      <c r="T548">
        <v>106808</v>
      </c>
      <c r="V548" s="119">
        <v>36000</v>
      </c>
      <c r="W548" s="120">
        <v>47550</v>
      </c>
      <c r="X548" s="120">
        <v>50430</v>
      </c>
      <c r="Y548" s="120">
        <v>53310</v>
      </c>
      <c r="Z548" s="120">
        <v>56190</v>
      </c>
      <c r="AA548" s="120">
        <v>59070</v>
      </c>
      <c r="AB548" s="120">
        <v>61950</v>
      </c>
      <c r="AC548" s="120">
        <v>64830</v>
      </c>
      <c r="AD548" s="121">
        <v>67710</v>
      </c>
      <c r="AE548" s="119">
        <v>57600</v>
      </c>
      <c r="AF548" s="120">
        <v>76050</v>
      </c>
      <c r="AG548" s="120">
        <v>80658</v>
      </c>
      <c r="AH548" s="120">
        <v>85266</v>
      </c>
      <c r="AI548" s="120">
        <v>89874</v>
      </c>
      <c r="AJ548" s="120">
        <v>94482</v>
      </c>
      <c r="AK548" s="120">
        <v>99090</v>
      </c>
      <c r="AL548" s="120">
        <v>103698</v>
      </c>
      <c r="AM548" s="121">
        <v>108306</v>
      </c>
      <c r="AO548" s="119">
        <v>39300</v>
      </c>
      <c r="AP548" s="120">
        <v>51900</v>
      </c>
      <c r="AQ548" s="120">
        <v>55044</v>
      </c>
      <c r="AR548" s="120">
        <v>58188</v>
      </c>
      <c r="AS548" s="120">
        <v>61332</v>
      </c>
      <c r="AT548" s="120">
        <v>64476</v>
      </c>
      <c r="AU548" s="120">
        <v>67620</v>
      </c>
      <c r="AV548" s="120">
        <v>70764</v>
      </c>
      <c r="AW548" s="121">
        <v>73908</v>
      </c>
      <c r="AX548" s="119">
        <v>62900</v>
      </c>
      <c r="AY548" s="120">
        <v>83050</v>
      </c>
      <c r="AZ548" s="120">
        <v>88082</v>
      </c>
      <c r="BA548" s="120">
        <v>93114</v>
      </c>
      <c r="BB548" s="120">
        <v>98146</v>
      </c>
      <c r="BC548" s="120">
        <v>103178</v>
      </c>
      <c r="BD548" s="120">
        <v>108210</v>
      </c>
      <c r="BE548" s="120">
        <v>113242</v>
      </c>
      <c r="BF548" s="121">
        <v>118274</v>
      </c>
      <c r="BH548" s="119">
        <v>42550</v>
      </c>
      <c r="BI548" s="120">
        <v>56200</v>
      </c>
      <c r="BJ548" s="120">
        <v>59604</v>
      </c>
      <c r="BK548" s="120">
        <v>63008</v>
      </c>
      <c r="BL548" s="120">
        <v>66412</v>
      </c>
      <c r="BM548" s="120">
        <v>69816</v>
      </c>
      <c r="BN548" s="120">
        <v>73220</v>
      </c>
      <c r="BO548" s="120">
        <v>76624</v>
      </c>
      <c r="BP548" s="121">
        <v>80028</v>
      </c>
      <c r="BQ548" s="119">
        <v>68100</v>
      </c>
      <c r="BR548" s="120">
        <v>89900</v>
      </c>
      <c r="BS548" s="120">
        <v>95348</v>
      </c>
      <c r="BT548" s="120">
        <v>100796</v>
      </c>
      <c r="BU548" s="120">
        <v>106244</v>
      </c>
      <c r="BV548" s="120">
        <v>111692</v>
      </c>
      <c r="BW548" s="120">
        <v>117140</v>
      </c>
      <c r="BX548" s="120">
        <v>122588</v>
      </c>
      <c r="BY548" s="121">
        <v>128036</v>
      </c>
    </row>
    <row r="549" spans="1:77" x14ac:dyDescent="0.25">
      <c r="A549" s="85" t="s">
        <v>723</v>
      </c>
      <c r="C549">
        <v>33300</v>
      </c>
      <c r="D549">
        <v>44000</v>
      </c>
      <c r="E549">
        <v>46664</v>
      </c>
      <c r="F549">
        <v>49328</v>
      </c>
      <c r="G549">
        <v>51992</v>
      </c>
      <c r="H549">
        <v>54656</v>
      </c>
      <c r="I549">
        <v>57320</v>
      </c>
      <c r="J549">
        <v>59984</v>
      </c>
      <c r="K549">
        <v>62648</v>
      </c>
      <c r="L549">
        <v>53300</v>
      </c>
      <c r="M549">
        <v>70350</v>
      </c>
      <c r="N549">
        <v>74614</v>
      </c>
      <c r="O549">
        <v>78878</v>
      </c>
      <c r="P549">
        <v>83142</v>
      </c>
      <c r="Q549">
        <v>87406</v>
      </c>
      <c r="R549">
        <v>91670</v>
      </c>
      <c r="S549">
        <v>95934</v>
      </c>
      <c r="T549">
        <v>100198</v>
      </c>
      <c r="V549" s="119">
        <v>35300</v>
      </c>
      <c r="W549" s="120">
        <v>46600</v>
      </c>
      <c r="X549" s="120">
        <v>49424</v>
      </c>
      <c r="Y549" s="120">
        <v>52248</v>
      </c>
      <c r="Z549" s="120">
        <v>55072</v>
      </c>
      <c r="AA549" s="120">
        <v>57896</v>
      </c>
      <c r="AB549" s="120">
        <v>60720</v>
      </c>
      <c r="AC549" s="120">
        <v>63544</v>
      </c>
      <c r="AD549" s="121">
        <v>66368</v>
      </c>
      <c r="AE549" s="119">
        <v>56500</v>
      </c>
      <c r="AF549" s="120">
        <v>74600</v>
      </c>
      <c r="AG549" s="120">
        <v>79120</v>
      </c>
      <c r="AH549" s="120">
        <v>83640</v>
      </c>
      <c r="AI549" s="120">
        <v>88160</v>
      </c>
      <c r="AJ549" s="120">
        <v>92680</v>
      </c>
      <c r="AK549" s="120">
        <v>97200</v>
      </c>
      <c r="AL549" s="120">
        <v>101720</v>
      </c>
      <c r="AM549" s="121">
        <v>106240</v>
      </c>
      <c r="AO549" s="119">
        <v>38550</v>
      </c>
      <c r="AP549" s="120">
        <v>50900</v>
      </c>
      <c r="AQ549" s="120">
        <v>53984</v>
      </c>
      <c r="AR549" s="120">
        <v>57068</v>
      </c>
      <c r="AS549" s="120">
        <v>60152</v>
      </c>
      <c r="AT549" s="120">
        <v>63236</v>
      </c>
      <c r="AU549" s="120">
        <v>66320</v>
      </c>
      <c r="AV549" s="120">
        <v>69404</v>
      </c>
      <c r="AW549" s="121">
        <v>72488</v>
      </c>
      <c r="AX549" s="119">
        <v>61700</v>
      </c>
      <c r="AY549" s="120">
        <v>81450</v>
      </c>
      <c r="AZ549" s="120">
        <v>86386</v>
      </c>
      <c r="BA549" s="120">
        <v>91322</v>
      </c>
      <c r="BB549" s="120">
        <v>96258</v>
      </c>
      <c r="BC549" s="120">
        <v>101194</v>
      </c>
      <c r="BD549" s="120">
        <v>106130</v>
      </c>
      <c r="BE549" s="120">
        <v>111066</v>
      </c>
      <c r="BF549" s="121">
        <v>116002</v>
      </c>
      <c r="BH549" s="119">
        <v>40250</v>
      </c>
      <c r="BI549" s="120">
        <v>53150</v>
      </c>
      <c r="BJ549" s="120">
        <v>56370</v>
      </c>
      <c r="BK549" s="120">
        <v>59590</v>
      </c>
      <c r="BL549" s="120">
        <v>62810</v>
      </c>
      <c r="BM549" s="120">
        <v>66030</v>
      </c>
      <c r="BN549" s="120">
        <v>69250</v>
      </c>
      <c r="BO549" s="120">
        <v>72470</v>
      </c>
      <c r="BP549" s="121">
        <v>75690</v>
      </c>
      <c r="BQ549" s="119">
        <v>64400</v>
      </c>
      <c r="BR549" s="120">
        <v>85050</v>
      </c>
      <c r="BS549" s="120">
        <v>90202</v>
      </c>
      <c r="BT549" s="120">
        <v>95354</v>
      </c>
      <c r="BU549" s="120">
        <v>100506</v>
      </c>
      <c r="BV549" s="120">
        <v>105658</v>
      </c>
      <c r="BW549" s="120">
        <v>110810</v>
      </c>
      <c r="BX549" s="120">
        <v>115962</v>
      </c>
      <c r="BY549" s="121">
        <v>121114</v>
      </c>
    </row>
    <row r="550" spans="1:77" x14ac:dyDescent="0.25">
      <c r="A550" s="85" t="s">
        <v>724</v>
      </c>
      <c r="C550">
        <v>33300</v>
      </c>
      <c r="D550">
        <v>44000</v>
      </c>
      <c r="E550">
        <v>46664</v>
      </c>
      <c r="F550">
        <v>49328</v>
      </c>
      <c r="G550">
        <v>51992</v>
      </c>
      <c r="H550">
        <v>54656</v>
      </c>
      <c r="I550">
        <v>57320</v>
      </c>
      <c r="J550">
        <v>59984</v>
      </c>
      <c r="K550">
        <v>62648</v>
      </c>
      <c r="L550">
        <v>53300</v>
      </c>
      <c r="M550">
        <v>70350</v>
      </c>
      <c r="N550">
        <v>74614</v>
      </c>
      <c r="O550">
        <v>78878</v>
      </c>
      <c r="P550">
        <v>83142</v>
      </c>
      <c r="Q550">
        <v>87406</v>
      </c>
      <c r="R550">
        <v>91670</v>
      </c>
      <c r="S550">
        <v>95934</v>
      </c>
      <c r="T550">
        <v>100198</v>
      </c>
      <c r="V550" s="119">
        <v>35300</v>
      </c>
      <c r="W550" s="120">
        <v>46600</v>
      </c>
      <c r="X550" s="120">
        <v>49424</v>
      </c>
      <c r="Y550" s="120">
        <v>52248</v>
      </c>
      <c r="Z550" s="120">
        <v>55072</v>
      </c>
      <c r="AA550" s="120">
        <v>57896</v>
      </c>
      <c r="AB550" s="120">
        <v>60720</v>
      </c>
      <c r="AC550" s="120">
        <v>63544</v>
      </c>
      <c r="AD550" s="121">
        <v>66368</v>
      </c>
      <c r="AE550" s="119">
        <v>56500</v>
      </c>
      <c r="AF550" s="120">
        <v>74600</v>
      </c>
      <c r="AG550" s="120">
        <v>79120</v>
      </c>
      <c r="AH550" s="120">
        <v>83640</v>
      </c>
      <c r="AI550" s="120">
        <v>88160</v>
      </c>
      <c r="AJ550" s="120">
        <v>92680</v>
      </c>
      <c r="AK550" s="120">
        <v>97200</v>
      </c>
      <c r="AL550" s="120">
        <v>101720</v>
      </c>
      <c r="AM550" s="121">
        <v>106240</v>
      </c>
      <c r="AO550" s="119">
        <v>38550</v>
      </c>
      <c r="AP550" s="120">
        <v>50900</v>
      </c>
      <c r="AQ550" s="120">
        <v>53984</v>
      </c>
      <c r="AR550" s="120">
        <v>57068</v>
      </c>
      <c r="AS550" s="120">
        <v>60152</v>
      </c>
      <c r="AT550" s="120">
        <v>63236</v>
      </c>
      <c r="AU550" s="120">
        <v>66320</v>
      </c>
      <c r="AV550" s="120">
        <v>69404</v>
      </c>
      <c r="AW550" s="121">
        <v>72488</v>
      </c>
      <c r="AX550" s="119">
        <v>61700</v>
      </c>
      <c r="AY550" s="120">
        <v>81450</v>
      </c>
      <c r="AZ550" s="120">
        <v>86386</v>
      </c>
      <c r="BA550" s="120">
        <v>91322</v>
      </c>
      <c r="BB550" s="120">
        <v>96258</v>
      </c>
      <c r="BC550" s="120">
        <v>101194</v>
      </c>
      <c r="BD550" s="120">
        <v>106130</v>
      </c>
      <c r="BE550" s="120">
        <v>111066</v>
      </c>
      <c r="BF550" s="121">
        <v>116002</v>
      </c>
      <c r="BH550" s="119">
        <v>38750</v>
      </c>
      <c r="BI550" s="120">
        <v>51150</v>
      </c>
      <c r="BJ550" s="120">
        <v>54250</v>
      </c>
      <c r="BK550" s="120">
        <v>57350</v>
      </c>
      <c r="BL550" s="120">
        <v>60450</v>
      </c>
      <c r="BM550" s="120">
        <v>63550</v>
      </c>
      <c r="BN550" s="120">
        <v>66650</v>
      </c>
      <c r="BO550" s="120">
        <v>69750</v>
      </c>
      <c r="BP550" s="121">
        <v>72850</v>
      </c>
      <c r="BQ550" s="119">
        <v>62000</v>
      </c>
      <c r="BR550" s="120">
        <v>81850</v>
      </c>
      <c r="BS550" s="120">
        <v>86810</v>
      </c>
      <c r="BT550" s="120">
        <v>91770</v>
      </c>
      <c r="BU550" s="120">
        <v>96730</v>
      </c>
      <c r="BV550" s="120">
        <v>101690</v>
      </c>
      <c r="BW550" s="120">
        <v>106650</v>
      </c>
      <c r="BX550" s="120">
        <v>111610</v>
      </c>
      <c r="BY550" s="121">
        <v>116570</v>
      </c>
    </row>
    <row r="551" spans="1:77" x14ac:dyDescent="0.25">
      <c r="A551" s="85" t="s">
        <v>725</v>
      </c>
      <c r="C551">
        <v>34700</v>
      </c>
      <c r="D551">
        <v>45850</v>
      </c>
      <c r="E551">
        <v>48626</v>
      </c>
      <c r="F551">
        <v>51402</v>
      </c>
      <c r="G551">
        <v>54178</v>
      </c>
      <c r="H551">
        <v>56954</v>
      </c>
      <c r="I551">
        <v>59730</v>
      </c>
      <c r="J551">
        <v>62506</v>
      </c>
      <c r="K551">
        <v>65282</v>
      </c>
      <c r="L551">
        <v>55500</v>
      </c>
      <c r="M551">
        <v>73250</v>
      </c>
      <c r="N551">
        <v>77690</v>
      </c>
      <c r="O551">
        <v>82130</v>
      </c>
      <c r="P551">
        <v>86570</v>
      </c>
      <c r="Q551">
        <v>91010</v>
      </c>
      <c r="R551">
        <v>95450</v>
      </c>
      <c r="S551">
        <v>99890</v>
      </c>
      <c r="T551">
        <v>104330</v>
      </c>
      <c r="V551" s="119">
        <v>35300</v>
      </c>
      <c r="W551" s="120">
        <v>46600</v>
      </c>
      <c r="X551" s="120">
        <v>49424</v>
      </c>
      <c r="Y551" s="120">
        <v>52248</v>
      </c>
      <c r="Z551" s="120">
        <v>55072</v>
      </c>
      <c r="AA551" s="120">
        <v>57896</v>
      </c>
      <c r="AB551" s="120">
        <v>60720</v>
      </c>
      <c r="AC551" s="120">
        <v>63544</v>
      </c>
      <c r="AD551" s="121">
        <v>66368</v>
      </c>
      <c r="AE551" s="119">
        <v>56500</v>
      </c>
      <c r="AF551" s="120">
        <v>74600</v>
      </c>
      <c r="AG551" s="120">
        <v>79120</v>
      </c>
      <c r="AH551" s="120">
        <v>83640</v>
      </c>
      <c r="AI551" s="120">
        <v>88160</v>
      </c>
      <c r="AJ551" s="120">
        <v>92680</v>
      </c>
      <c r="AK551" s="120">
        <v>97200</v>
      </c>
      <c r="AL551" s="120">
        <v>101720</v>
      </c>
      <c r="AM551" s="121">
        <v>106240</v>
      </c>
      <c r="AO551" s="119">
        <v>38550</v>
      </c>
      <c r="AP551" s="120">
        <v>50900</v>
      </c>
      <c r="AQ551" s="120">
        <v>53984</v>
      </c>
      <c r="AR551" s="120">
        <v>57068</v>
      </c>
      <c r="AS551" s="120">
        <v>60152</v>
      </c>
      <c r="AT551" s="120">
        <v>63236</v>
      </c>
      <c r="AU551" s="120">
        <v>66320</v>
      </c>
      <c r="AV551" s="120">
        <v>69404</v>
      </c>
      <c r="AW551" s="121">
        <v>72488</v>
      </c>
      <c r="AX551" s="119">
        <v>61700</v>
      </c>
      <c r="AY551" s="120">
        <v>81450</v>
      </c>
      <c r="AZ551" s="120">
        <v>86386</v>
      </c>
      <c r="BA551" s="120">
        <v>91322</v>
      </c>
      <c r="BB551" s="120">
        <v>96258</v>
      </c>
      <c r="BC551" s="120">
        <v>101194</v>
      </c>
      <c r="BD551" s="120">
        <v>106130</v>
      </c>
      <c r="BE551" s="120">
        <v>111066</v>
      </c>
      <c r="BF551" s="121">
        <v>116002</v>
      </c>
      <c r="BH551" s="119">
        <v>38750</v>
      </c>
      <c r="BI551" s="120">
        <v>51150</v>
      </c>
      <c r="BJ551" s="120">
        <v>54250</v>
      </c>
      <c r="BK551" s="120">
        <v>57350</v>
      </c>
      <c r="BL551" s="120">
        <v>60450</v>
      </c>
      <c r="BM551" s="120">
        <v>63550</v>
      </c>
      <c r="BN551" s="120">
        <v>66650</v>
      </c>
      <c r="BO551" s="120">
        <v>69750</v>
      </c>
      <c r="BP551" s="121">
        <v>72850</v>
      </c>
      <c r="BQ551" s="119">
        <v>62000</v>
      </c>
      <c r="BR551" s="120">
        <v>81850</v>
      </c>
      <c r="BS551" s="120">
        <v>86810</v>
      </c>
      <c r="BT551" s="120">
        <v>91770</v>
      </c>
      <c r="BU551" s="120">
        <v>96730</v>
      </c>
      <c r="BV551" s="120">
        <v>101690</v>
      </c>
      <c r="BW551" s="120">
        <v>106650</v>
      </c>
      <c r="BX551" s="120">
        <v>111610</v>
      </c>
      <c r="BY551" s="121">
        <v>116570</v>
      </c>
    </row>
    <row r="552" spans="1:77" x14ac:dyDescent="0.25">
      <c r="A552" s="85" t="s">
        <v>726</v>
      </c>
      <c r="C552">
        <v>33300</v>
      </c>
      <c r="D552">
        <v>44000</v>
      </c>
      <c r="E552">
        <v>46664</v>
      </c>
      <c r="F552">
        <v>49328</v>
      </c>
      <c r="G552">
        <v>51992</v>
      </c>
      <c r="H552">
        <v>54656</v>
      </c>
      <c r="I552">
        <v>57320</v>
      </c>
      <c r="J552">
        <v>59984</v>
      </c>
      <c r="K552">
        <v>62648</v>
      </c>
      <c r="L552">
        <v>53300</v>
      </c>
      <c r="M552">
        <v>70350</v>
      </c>
      <c r="N552">
        <v>74614</v>
      </c>
      <c r="O552">
        <v>78878</v>
      </c>
      <c r="P552">
        <v>83142</v>
      </c>
      <c r="Q552">
        <v>87406</v>
      </c>
      <c r="R552">
        <v>91670</v>
      </c>
      <c r="S552">
        <v>95934</v>
      </c>
      <c r="T552">
        <v>100198</v>
      </c>
      <c r="V552" s="119">
        <v>35700</v>
      </c>
      <c r="W552" s="120">
        <v>47150</v>
      </c>
      <c r="X552" s="120">
        <v>50006</v>
      </c>
      <c r="Y552" s="120">
        <v>52862</v>
      </c>
      <c r="Z552" s="120">
        <v>55718</v>
      </c>
      <c r="AA552" s="120">
        <v>58574</v>
      </c>
      <c r="AB552" s="120">
        <v>61430</v>
      </c>
      <c r="AC552" s="120">
        <v>64286</v>
      </c>
      <c r="AD552" s="121">
        <v>67142</v>
      </c>
      <c r="AE552" s="119">
        <v>57100</v>
      </c>
      <c r="AF552" s="120">
        <v>75400</v>
      </c>
      <c r="AG552" s="120">
        <v>79968</v>
      </c>
      <c r="AH552" s="120">
        <v>84536</v>
      </c>
      <c r="AI552" s="120">
        <v>89104</v>
      </c>
      <c r="AJ552" s="120">
        <v>93672</v>
      </c>
      <c r="AK552" s="120">
        <v>98240</v>
      </c>
      <c r="AL552" s="120">
        <v>102808</v>
      </c>
      <c r="AM552" s="121">
        <v>107376</v>
      </c>
      <c r="AO552" s="119">
        <v>38550</v>
      </c>
      <c r="AP552" s="120">
        <v>50900</v>
      </c>
      <c r="AQ552" s="120">
        <v>53984</v>
      </c>
      <c r="AR552" s="120">
        <v>57068</v>
      </c>
      <c r="AS552" s="120">
        <v>60152</v>
      </c>
      <c r="AT552" s="120">
        <v>63236</v>
      </c>
      <c r="AU552" s="120">
        <v>66320</v>
      </c>
      <c r="AV552" s="120">
        <v>69404</v>
      </c>
      <c r="AW552" s="121">
        <v>72488</v>
      </c>
      <c r="AX552" s="119">
        <v>61700</v>
      </c>
      <c r="AY552" s="120">
        <v>81450</v>
      </c>
      <c r="AZ552" s="120">
        <v>86386</v>
      </c>
      <c r="BA552" s="120">
        <v>91322</v>
      </c>
      <c r="BB552" s="120">
        <v>96258</v>
      </c>
      <c r="BC552" s="120">
        <v>101194</v>
      </c>
      <c r="BD552" s="120">
        <v>106130</v>
      </c>
      <c r="BE552" s="120">
        <v>111066</v>
      </c>
      <c r="BF552" s="121">
        <v>116002</v>
      </c>
      <c r="BH552" s="119">
        <v>38750</v>
      </c>
      <c r="BI552" s="120">
        <v>51150</v>
      </c>
      <c r="BJ552" s="120">
        <v>54250</v>
      </c>
      <c r="BK552" s="120">
        <v>57350</v>
      </c>
      <c r="BL552" s="120">
        <v>60450</v>
      </c>
      <c r="BM552" s="120">
        <v>63550</v>
      </c>
      <c r="BN552" s="120">
        <v>66650</v>
      </c>
      <c r="BO552" s="120">
        <v>69750</v>
      </c>
      <c r="BP552" s="121">
        <v>72850</v>
      </c>
      <c r="BQ552" s="119">
        <v>62000</v>
      </c>
      <c r="BR552" s="120">
        <v>81850</v>
      </c>
      <c r="BS552" s="120">
        <v>86810</v>
      </c>
      <c r="BT552" s="120">
        <v>91770</v>
      </c>
      <c r="BU552" s="120">
        <v>96730</v>
      </c>
      <c r="BV552" s="120">
        <v>101690</v>
      </c>
      <c r="BW552" s="120">
        <v>106650</v>
      </c>
      <c r="BX552" s="120">
        <v>111610</v>
      </c>
      <c r="BY552" s="121">
        <v>116570</v>
      </c>
    </row>
    <row r="553" spans="1:77" x14ac:dyDescent="0.25">
      <c r="A553" s="85" t="s">
        <v>727</v>
      </c>
      <c r="C553">
        <v>33600</v>
      </c>
      <c r="D553">
        <v>44400</v>
      </c>
      <c r="E553">
        <v>47088</v>
      </c>
      <c r="F553">
        <v>49776</v>
      </c>
      <c r="G553">
        <v>52464</v>
      </c>
      <c r="H553">
        <v>55152</v>
      </c>
      <c r="I553">
        <v>57840</v>
      </c>
      <c r="J553">
        <v>60528</v>
      </c>
      <c r="K553">
        <v>63216</v>
      </c>
      <c r="L553">
        <v>53750</v>
      </c>
      <c r="M553">
        <v>70950</v>
      </c>
      <c r="N553">
        <v>75250</v>
      </c>
      <c r="O553">
        <v>79550</v>
      </c>
      <c r="P553">
        <v>83850</v>
      </c>
      <c r="Q553">
        <v>88150</v>
      </c>
      <c r="R553">
        <v>92450</v>
      </c>
      <c r="S553">
        <v>96750</v>
      </c>
      <c r="T553">
        <v>101050</v>
      </c>
      <c r="V553" s="119">
        <v>36950</v>
      </c>
      <c r="W553" s="120">
        <v>48800</v>
      </c>
      <c r="X553" s="120">
        <v>51756</v>
      </c>
      <c r="Y553" s="120">
        <v>54712</v>
      </c>
      <c r="Z553" s="120">
        <v>57668</v>
      </c>
      <c r="AA553" s="120">
        <v>60624</v>
      </c>
      <c r="AB553" s="120">
        <v>63580</v>
      </c>
      <c r="AC553" s="120">
        <v>66536</v>
      </c>
      <c r="AD553" s="121">
        <v>69492</v>
      </c>
      <c r="AE553" s="119">
        <v>59100</v>
      </c>
      <c r="AF553" s="120">
        <v>78000</v>
      </c>
      <c r="AG553" s="120">
        <v>82728</v>
      </c>
      <c r="AH553" s="120">
        <v>87456</v>
      </c>
      <c r="AI553" s="120">
        <v>92184</v>
      </c>
      <c r="AJ553" s="120">
        <v>96912</v>
      </c>
      <c r="AK553" s="120">
        <v>101640</v>
      </c>
      <c r="AL553" s="120">
        <v>106368</v>
      </c>
      <c r="AM553" s="121">
        <v>111096</v>
      </c>
      <c r="AO553" s="119">
        <v>38700</v>
      </c>
      <c r="AP553" s="120">
        <v>51100</v>
      </c>
      <c r="AQ553" s="120">
        <v>54196</v>
      </c>
      <c r="AR553" s="120">
        <v>57292</v>
      </c>
      <c r="AS553" s="120">
        <v>60388</v>
      </c>
      <c r="AT553" s="120">
        <v>63484</v>
      </c>
      <c r="AU553" s="120">
        <v>66580</v>
      </c>
      <c r="AV553" s="120">
        <v>69676</v>
      </c>
      <c r="AW553" s="121">
        <v>72772</v>
      </c>
      <c r="AX553" s="119">
        <v>61900</v>
      </c>
      <c r="AY553" s="120">
        <v>81750</v>
      </c>
      <c r="AZ553" s="120">
        <v>86702</v>
      </c>
      <c r="BA553" s="120">
        <v>91654</v>
      </c>
      <c r="BB553" s="120">
        <v>96606</v>
      </c>
      <c r="BC553" s="120">
        <v>101558</v>
      </c>
      <c r="BD553" s="120">
        <v>106510</v>
      </c>
      <c r="BE553" s="120">
        <v>111462</v>
      </c>
      <c r="BF553" s="121">
        <v>116414</v>
      </c>
      <c r="BH553" s="119">
        <v>40650</v>
      </c>
      <c r="BI553" s="120">
        <v>53700</v>
      </c>
      <c r="BJ553" s="120">
        <v>56952</v>
      </c>
      <c r="BK553" s="120">
        <v>60204</v>
      </c>
      <c r="BL553" s="120">
        <v>63456</v>
      </c>
      <c r="BM553" s="120">
        <v>66708</v>
      </c>
      <c r="BN553" s="120">
        <v>69960</v>
      </c>
      <c r="BO553" s="120">
        <v>73212</v>
      </c>
      <c r="BP553" s="121">
        <v>76464</v>
      </c>
      <c r="BQ553" s="119">
        <v>65050</v>
      </c>
      <c r="BR553" s="120">
        <v>85900</v>
      </c>
      <c r="BS553" s="120">
        <v>91104</v>
      </c>
      <c r="BT553" s="120">
        <v>96308</v>
      </c>
      <c r="BU553" s="120">
        <v>101512</v>
      </c>
      <c r="BV553" s="120">
        <v>106716</v>
      </c>
      <c r="BW553" s="120">
        <v>111920</v>
      </c>
      <c r="BX553" s="120">
        <v>117124</v>
      </c>
      <c r="BY553" s="121">
        <v>122328</v>
      </c>
    </row>
    <row r="554" spans="1:77" x14ac:dyDescent="0.25">
      <c r="A554" s="85" t="s">
        <v>728</v>
      </c>
      <c r="C554">
        <v>33300</v>
      </c>
      <c r="D554">
        <v>44000</v>
      </c>
      <c r="E554">
        <v>46664</v>
      </c>
      <c r="F554">
        <v>49328</v>
      </c>
      <c r="G554">
        <v>51992</v>
      </c>
      <c r="H554">
        <v>54656</v>
      </c>
      <c r="I554">
        <v>57320</v>
      </c>
      <c r="J554">
        <v>59984</v>
      </c>
      <c r="K554">
        <v>62648</v>
      </c>
      <c r="L554">
        <v>53300</v>
      </c>
      <c r="M554">
        <v>70350</v>
      </c>
      <c r="N554">
        <v>74614</v>
      </c>
      <c r="O554">
        <v>78878</v>
      </c>
      <c r="P554">
        <v>83142</v>
      </c>
      <c r="Q554">
        <v>87406</v>
      </c>
      <c r="R554">
        <v>91670</v>
      </c>
      <c r="S554">
        <v>95934</v>
      </c>
      <c r="T554">
        <v>100198</v>
      </c>
      <c r="V554" s="119">
        <v>35300</v>
      </c>
      <c r="W554" s="120">
        <v>46600</v>
      </c>
      <c r="X554" s="120">
        <v>49424</v>
      </c>
      <c r="Y554" s="120">
        <v>52248</v>
      </c>
      <c r="Z554" s="120">
        <v>55072</v>
      </c>
      <c r="AA554" s="120">
        <v>57896</v>
      </c>
      <c r="AB554" s="120">
        <v>60720</v>
      </c>
      <c r="AC554" s="120">
        <v>63544</v>
      </c>
      <c r="AD554" s="121">
        <v>66368</v>
      </c>
      <c r="AE554" s="119">
        <v>56500</v>
      </c>
      <c r="AF554" s="120">
        <v>74600</v>
      </c>
      <c r="AG554" s="120">
        <v>79120</v>
      </c>
      <c r="AH554" s="120">
        <v>83640</v>
      </c>
      <c r="AI554" s="120">
        <v>88160</v>
      </c>
      <c r="AJ554" s="120">
        <v>92680</v>
      </c>
      <c r="AK554" s="120">
        <v>97200</v>
      </c>
      <c r="AL554" s="120">
        <v>101720</v>
      </c>
      <c r="AM554" s="121">
        <v>106240</v>
      </c>
      <c r="AO554" s="119">
        <v>38550</v>
      </c>
      <c r="AP554" s="120">
        <v>50900</v>
      </c>
      <c r="AQ554" s="120">
        <v>53984</v>
      </c>
      <c r="AR554" s="120">
        <v>57068</v>
      </c>
      <c r="AS554" s="120">
        <v>60152</v>
      </c>
      <c r="AT554" s="120">
        <v>63236</v>
      </c>
      <c r="AU554" s="120">
        <v>66320</v>
      </c>
      <c r="AV554" s="120">
        <v>69404</v>
      </c>
      <c r="AW554" s="121">
        <v>72488</v>
      </c>
      <c r="AX554" s="119">
        <v>61700</v>
      </c>
      <c r="AY554" s="120">
        <v>81450</v>
      </c>
      <c r="AZ554" s="120">
        <v>86386</v>
      </c>
      <c r="BA554" s="120">
        <v>91322</v>
      </c>
      <c r="BB554" s="120">
        <v>96258</v>
      </c>
      <c r="BC554" s="120">
        <v>101194</v>
      </c>
      <c r="BD554" s="120">
        <v>106130</v>
      </c>
      <c r="BE554" s="120">
        <v>111066</v>
      </c>
      <c r="BF554" s="121">
        <v>116002</v>
      </c>
      <c r="BH554" s="119">
        <v>38750</v>
      </c>
      <c r="BI554" s="120">
        <v>51150</v>
      </c>
      <c r="BJ554" s="120">
        <v>54250</v>
      </c>
      <c r="BK554" s="120">
        <v>57350</v>
      </c>
      <c r="BL554" s="120">
        <v>60450</v>
      </c>
      <c r="BM554" s="120">
        <v>63550</v>
      </c>
      <c r="BN554" s="120">
        <v>66650</v>
      </c>
      <c r="BO554" s="120">
        <v>69750</v>
      </c>
      <c r="BP554" s="121">
        <v>72850</v>
      </c>
      <c r="BQ554" s="119">
        <v>62000</v>
      </c>
      <c r="BR554" s="120">
        <v>81850</v>
      </c>
      <c r="BS554" s="120">
        <v>86810</v>
      </c>
      <c r="BT554" s="120">
        <v>91770</v>
      </c>
      <c r="BU554" s="120">
        <v>96730</v>
      </c>
      <c r="BV554" s="120">
        <v>101690</v>
      </c>
      <c r="BW554" s="120">
        <v>106650</v>
      </c>
      <c r="BX554" s="120">
        <v>111610</v>
      </c>
      <c r="BY554" s="121">
        <v>116570</v>
      </c>
    </row>
    <row r="555" spans="1:77" x14ac:dyDescent="0.25">
      <c r="A555" s="85" t="s">
        <v>729</v>
      </c>
      <c r="C555">
        <v>33300</v>
      </c>
      <c r="D555">
        <v>44000</v>
      </c>
      <c r="E555">
        <v>46664</v>
      </c>
      <c r="F555">
        <v>49328</v>
      </c>
      <c r="G555">
        <v>51992</v>
      </c>
      <c r="H555">
        <v>54656</v>
      </c>
      <c r="I555">
        <v>57320</v>
      </c>
      <c r="J555">
        <v>59984</v>
      </c>
      <c r="K555">
        <v>62648</v>
      </c>
      <c r="L555">
        <v>53300</v>
      </c>
      <c r="M555">
        <v>70350</v>
      </c>
      <c r="N555">
        <v>74614</v>
      </c>
      <c r="O555">
        <v>78878</v>
      </c>
      <c r="P555">
        <v>83142</v>
      </c>
      <c r="Q555">
        <v>87406</v>
      </c>
      <c r="R555">
        <v>91670</v>
      </c>
      <c r="S555">
        <v>95934</v>
      </c>
      <c r="T555">
        <v>100198</v>
      </c>
      <c r="V555" s="119">
        <v>35300</v>
      </c>
      <c r="W555" s="120">
        <v>46600</v>
      </c>
      <c r="X555" s="120">
        <v>49424</v>
      </c>
      <c r="Y555" s="120">
        <v>52248</v>
      </c>
      <c r="Z555" s="120">
        <v>55072</v>
      </c>
      <c r="AA555" s="120">
        <v>57896</v>
      </c>
      <c r="AB555" s="120">
        <v>60720</v>
      </c>
      <c r="AC555" s="120">
        <v>63544</v>
      </c>
      <c r="AD555" s="121">
        <v>66368</v>
      </c>
      <c r="AE555" s="119">
        <v>56500</v>
      </c>
      <c r="AF555" s="120">
        <v>74600</v>
      </c>
      <c r="AG555" s="120">
        <v>79120</v>
      </c>
      <c r="AH555" s="120">
        <v>83640</v>
      </c>
      <c r="AI555" s="120">
        <v>88160</v>
      </c>
      <c r="AJ555" s="120">
        <v>92680</v>
      </c>
      <c r="AK555" s="120">
        <v>97200</v>
      </c>
      <c r="AL555" s="120">
        <v>101720</v>
      </c>
      <c r="AM555" s="121">
        <v>106240</v>
      </c>
      <c r="AO555" s="119">
        <v>38550</v>
      </c>
      <c r="AP555" s="120">
        <v>50900</v>
      </c>
      <c r="AQ555" s="120">
        <v>53984</v>
      </c>
      <c r="AR555" s="120">
        <v>57068</v>
      </c>
      <c r="AS555" s="120">
        <v>60152</v>
      </c>
      <c r="AT555" s="120">
        <v>63236</v>
      </c>
      <c r="AU555" s="120">
        <v>66320</v>
      </c>
      <c r="AV555" s="120">
        <v>69404</v>
      </c>
      <c r="AW555" s="121">
        <v>72488</v>
      </c>
      <c r="AX555" s="119">
        <v>61700</v>
      </c>
      <c r="AY555" s="120">
        <v>81450</v>
      </c>
      <c r="AZ555" s="120">
        <v>86386</v>
      </c>
      <c r="BA555" s="120">
        <v>91322</v>
      </c>
      <c r="BB555" s="120">
        <v>96258</v>
      </c>
      <c r="BC555" s="120">
        <v>101194</v>
      </c>
      <c r="BD555" s="120">
        <v>106130</v>
      </c>
      <c r="BE555" s="120">
        <v>111066</v>
      </c>
      <c r="BF555" s="121">
        <v>116002</v>
      </c>
      <c r="BH555" s="119">
        <v>38750</v>
      </c>
      <c r="BI555" s="120">
        <v>51150</v>
      </c>
      <c r="BJ555" s="120">
        <v>54250</v>
      </c>
      <c r="BK555" s="120">
        <v>57350</v>
      </c>
      <c r="BL555" s="120">
        <v>60450</v>
      </c>
      <c r="BM555" s="120">
        <v>63550</v>
      </c>
      <c r="BN555" s="120">
        <v>66650</v>
      </c>
      <c r="BO555" s="120">
        <v>69750</v>
      </c>
      <c r="BP555" s="121">
        <v>72850</v>
      </c>
      <c r="BQ555" s="119">
        <v>62000</v>
      </c>
      <c r="BR555" s="120">
        <v>81850</v>
      </c>
      <c r="BS555" s="120">
        <v>86810</v>
      </c>
      <c r="BT555" s="120">
        <v>91770</v>
      </c>
      <c r="BU555" s="120">
        <v>96730</v>
      </c>
      <c r="BV555" s="120">
        <v>101690</v>
      </c>
      <c r="BW555" s="120">
        <v>106650</v>
      </c>
      <c r="BX555" s="120">
        <v>111610</v>
      </c>
      <c r="BY555" s="121">
        <v>116570</v>
      </c>
    </row>
    <row r="556" spans="1:77" x14ac:dyDescent="0.25">
      <c r="A556" s="85" t="s">
        <v>730</v>
      </c>
      <c r="C556">
        <v>33300</v>
      </c>
      <c r="D556">
        <v>44000</v>
      </c>
      <c r="E556">
        <v>46664</v>
      </c>
      <c r="F556">
        <v>49328</v>
      </c>
      <c r="G556">
        <v>51992</v>
      </c>
      <c r="H556">
        <v>54656</v>
      </c>
      <c r="I556">
        <v>57320</v>
      </c>
      <c r="J556">
        <v>59984</v>
      </c>
      <c r="K556">
        <v>62648</v>
      </c>
      <c r="L556">
        <v>53300</v>
      </c>
      <c r="M556">
        <v>70350</v>
      </c>
      <c r="N556">
        <v>74614</v>
      </c>
      <c r="O556">
        <v>78878</v>
      </c>
      <c r="P556">
        <v>83142</v>
      </c>
      <c r="Q556">
        <v>87406</v>
      </c>
      <c r="R556">
        <v>91670</v>
      </c>
      <c r="S556">
        <v>95934</v>
      </c>
      <c r="T556">
        <v>100198</v>
      </c>
      <c r="V556" s="119">
        <v>35300</v>
      </c>
      <c r="W556" s="120">
        <v>46600</v>
      </c>
      <c r="X556" s="120">
        <v>49424</v>
      </c>
      <c r="Y556" s="120">
        <v>52248</v>
      </c>
      <c r="Z556" s="120">
        <v>55072</v>
      </c>
      <c r="AA556" s="120">
        <v>57896</v>
      </c>
      <c r="AB556" s="120">
        <v>60720</v>
      </c>
      <c r="AC556" s="120">
        <v>63544</v>
      </c>
      <c r="AD556" s="121">
        <v>66368</v>
      </c>
      <c r="AE556" s="119">
        <v>56500</v>
      </c>
      <c r="AF556" s="120">
        <v>74600</v>
      </c>
      <c r="AG556" s="120">
        <v>79120</v>
      </c>
      <c r="AH556" s="120">
        <v>83640</v>
      </c>
      <c r="AI556" s="120">
        <v>88160</v>
      </c>
      <c r="AJ556" s="120">
        <v>92680</v>
      </c>
      <c r="AK556" s="120">
        <v>97200</v>
      </c>
      <c r="AL556" s="120">
        <v>101720</v>
      </c>
      <c r="AM556" s="121">
        <v>106240</v>
      </c>
      <c r="AO556" s="119">
        <v>38550</v>
      </c>
      <c r="AP556" s="120">
        <v>50900</v>
      </c>
      <c r="AQ556" s="120">
        <v>53984</v>
      </c>
      <c r="AR556" s="120">
        <v>57068</v>
      </c>
      <c r="AS556" s="120">
        <v>60152</v>
      </c>
      <c r="AT556" s="120">
        <v>63236</v>
      </c>
      <c r="AU556" s="120">
        <v>66320</v>
      </c>
      <c r="AV556" s="120">
        <v>69404</v>
      </c>
      <c r="AW556" s="121">
        <v>72488</v>
      </c>
      <c r="AX556" s="119">
        <v>61700</v>
      </c>
      <c r="AY556" s="120">
        <v>81450</v>
      </c>
      <c r="AZ556" s="120">
        <v>86386</v>
      </c>
      <c r="BA556" s="120">
        <v>91322</v>
      </c>
      <c r="BB556" s="120">
        <v>96258</v>
      </c>
      <c r="BC556" s="120">
        <v>101194</v>
      </c>
      <c r="BD556" s="120">
        <v>106130</v>
      </c>
      <c r="BE556" s="120">
        <v>111066</v>
      </c>
      <c r="BF556" s="121">
        <v>116002</v>
      </c>
      <c r="BH556" s="119">
        <v>38750</v>
      </c>
      <c r="BI556" s="120">
        <v>51150</v>
      </c>
      <c r="BJ556" s="120">
        <v>54250</v>
      </c>
      <c r="BK556" s="120">
        <v>57350</v>
      </c>
      <c r="BL556" s="120">
        <v>60450</v>
      </c>
      <c r="BM556" s="120">
        <v>63550</v>
      </c>
      <c r="BN556" s="120">
        <v>66650</v>
      </c>
      <c r="BO556" s="120">
        <v>69750</v>
      </c>
      <c r="BP556" s="121">
        <v>72850</v>
      </c>
      <c r="BQ556" s="119">
        <v>62000</v>
      </c>
      <c r="BR556" s="120">
        <v>81850</v>
      </c>
      <c r="BS556" s="120">
        <v>86810</v>
      </c>
      <c r="BT556" s="120">
        <v>91770</v>
      </c>
      <c r="BU556" s="120">
        <v>96730</v>
      </c>
      <c r="BV556" s="120">
        <v>101690</v>
      </c>
      <c r="BW556" s="120">
        <v>106650</v>
      </c>
      <c r="BX556" s="120">
        <v>111610</v>
      </c>
      <c r="BY556" s="121">
        <v>116570</v>
      </c>
    </row>
    <row r="557" spans="1:77" x14ac:dyDescent="0.25">
      <c r="A557" s="85" t="s">
        <v>731</v>
      </c>
      <c r="C557">
        <v>33300</v>
      </c>
      <c r="D557">
        <v>44000</v>
      </c>
      <c r="E557">
        <v>46664</v>
      </c>
      <c r="F557">
        <v>49328</v>
      </c>
      <c r="G557">
        <v>51992</v>
      </c>
      <c r="H557">
        <v>54656</v>
      </c>
      <c r="I557">
        <v>57320</v>
      </c>
      <c r="J557">
        <v>59984</v>
      </c>
      <c r="K557">
        <v>62648</v>
      </c>
      <c r="L557">
        <v>53300</v>
      </c>
      <c r="M557">
        <v>70350</v>
      </c>
      <c r="N557">
        <v>74614</v>
      </c>
      <c r="O557">
        <v>78878</v>
      </c>
      <c r="P557">
        <v>83142</v>
      </c>
      <c r="Q557">
        <v>87406</v>
      </c>
      <c r="R557">
        <v>91670</v>
      </c>
      <c r="S557">
        <v>95934</v>
      </c>
      <c r="T557">
        <v>100198</v>
      </c>
      <c r="V557" s="119">
        <v>36250</v>
      </c>
      <c r="W557" s="120">
        <v>47850</v>
      </c>
      <c r="X557" s="120">
        <v>50750</v>
      </c>
      <c r="Y557" s="120">
        <v>53650</v>
      </c>
      <c r="Z557" s="120">
        <v>56550</v>
      </c>
      <c r="AA557" s="120">
        <v>59450</v>
      </c>
      <c r="AB557" s="120">
        <v>62350</v>
      </c>
      <c r="AC557" s="120">
        <v>65250</v>
      </c>
      <c r="AD557" s="121">
        <v>68150</v>
      </c>
      <c r="AE557" s="119">
        <v>58000</v>
      </c>
      <c r="AF557" s="120">
        <v>76600</v>
      </c>
      <c r="AG557" s="120">
        <v>81240</v>
      </c>
      <c r="AH557" s="120">
        <v>85880</v>
      </c>
      <c r="AI557" s="120">
        <v>90520</v>
      </c>
      <c r="AJ557" s="120">
        <v>95160</v>
      </c>
      <c r="AK557" s="120">
        <v>99800</v>
      </c>
      <c r="AL557" s="120">
        <v>104440</v>
      </c>
      <c r="AM557" s="121">
        <v>109080</v>
      </c>
      <c r="AO557" s="119">
        <v>38550</v>
      </c>
      <c r="AP557" s="120">
        <v>50900</v>
      </c>
      <c r="AQ557" s="120">
        <v>53984</v>
      </c>
      <c r="AR557" s="120">
        <v>57068</v>
      </c>
      <c r="AS557" s="120">
        <v>60152</v>
      </c>
      <c r="AT557" s="120">
        <v>63236</v>
      </c>
      <c r="AU557" s="120">
        <v>66320</v>
      </c>
      <c r="AV557" s="120">
        <v>69404</v>
      </c>
      <c r="AW557" s="121">
        <v>72488</v>
      </c>
      <c r="AX557" s="119">
        <v>61700</v>
      </c>
      <c r="AY557" s="120">
        <v>81450</v>
      </c>
      <c r="AZ557" s="120">
        <v>86386</v>
      </c>
      <c r="BA557" s="120">
        <v>91322</v>
      </c>
      <c r="BB557" s="120">
        <v>96258</v>
      </c>
      <c r="BC557" s="120">
        <v>101194</v>
      </c>
      <c r="BD557" s="120">
        <v>106130</v>
      </c>
      <c r="BE557" s="120">
        <v>111066</v>
      </c>
      <c r="BF557" s="121">
        <v>116002</v>
      </c>
      <c r="BH557" s="119">
        <v>38750</v>
      </c>
      <c r="BI557" s="120">
        <v>51150</v>
      </c>
      <c r="BJ557" s="120">
        <v>54250</v>
      </c>
      <c r="BK557" s="120">
        <v>57350</v>
      </c>
      <c r="BL557" s="120">
        <v>60450</v>
      </c>
      <c r="BM557" s="120">
        <v>63550</v>
      </c>
      <c r="BN557" s="120">
        <v>66650</v>
      </c>
      <c r="BO557" s="120">
        <v>69750</v>
      </c>
      <c r="BP557" s="121">
        <v>72850</v>
      </c>
      <c r="BQ557" s="119">
        <v>62000</v>
      </c>
      <c r="BR557" s="120">
        <v>81850</v>
      </c>
      <c r="BS557" s="120">
        <v>86810</v>
      </c>
      <c r="BT557" s="120">
        <v>91770</v>
      </c>
      <c r="BU557" s="120">
        <v>96730</v>
      </c>
      <c r="BV557" s="120">
        <v>101690</v>
      </c>
      <c r="BW557" s="120">
        <v>106650</v>
      </c>
      <c r="BX557" s="120">
        <v>111610</v>
      </c>
      <c r="BY557" s="121">
        <v>116570</v>
      </c>
    </row>
    <row r="558" spans="1:77" x14ac:dyDescent="0.25">
      <c r="A558" s="85" t="s">
        <v>732</v>
      </c>
      <c r="C558">
        <v>50250</v>
      </c>
      <c r="D558">
        <v>66350</v>
      </c>
      <c r="E558">
        <v>70370</v>
      </c>
      <c r="F558">
        <v>74390</v>
      </c>
      <c r="G558">
        <v>78410</v>
      </c>
      <c r="H558">
        <v>82430</v>
      </c>
      <c r="I558">
        <v>86450</v>
      </c>
      <c r="J558">
        <v>90470</v>
      </c>
      <c r="K558">
        <v>94490</v>
      </c>
      <c r="L558">
        <v>80400</v>
      </c>
      <c r="M558">
        <v>106150</v>
      </c>
      <c r="N558">
        <v>112582</v>
      </c>
      <c r="O558">
        <v>119014</v>
      </c>
      <c r="P558">
        <v>125446</v>
      </c>
      <c r="Q558">
        <v>131878</v>
      </c>
      <c r="R558">
        <v>138310</v>
      </c>
      <c r="S558">
        <v>144742</v>
      </c>
      <c r="T558">
        <v>151174</v>
      </c>
      <c r="V558" s="119">
        <v>51600</v>
      </c>
      <c r="W558" s="120">
        <v>68150</v>
      </c>
      <c r="X558" s="120">
        <v>72278</v>
      </c>
      <c r="Y558" s="120">
        <v>76406</v>
      </c>
      <c r="Z558" s="120">
        <v>80534</v>
      </c>
      <c r="AA558" s="120">
        <v>84662</v>
      </c>
      <c r="AB558" s="120">
        <v>88790</v>
      </c>
      <c r="AC558" s="120">
        <v>92918</v>
      </c>
      <c r="AD558" s="121">
        <v>97046</v>
      </c>
      <c r="AE558" s="119">
        <v>82550</v>
      </c>
      <c r="AF558" s="120">
        <v>109000</v>
      </c>
      <c r="AG558" s="120">
        <v>115604</v>
      </c>
      <c r="AH558" s="120">
        <v>122208</v>
      </c>
      <c r="AI558" s="120">
        <v>128812</v>
      </c>
      <c r="AJ558" s="120">
        <v>135416</v>
      </c>
      <c r="AK558" s="120">
        <v>142020</v>
      </c>
      <c r="AL558" s="120">
        <v>148624</v>
      </c>
      <c r="AM558" s="121">
        <v>155228</v>
      </c>
      <c r="AO558" s="119">
        <v>55700</v>
      </c>
      <c r="AP558" s="120">
        <v>73550</v>
      </c>
      <c r="AQ558" s="120">
        <v>78006</v>
      </c>
      <c r="AR558" s="120">
        <v>82462</v>
      </c>
      <c r="AS558" s="120">
        <v>86918</v>
      </c>
      <c r="AT558" s="120">
        <v>91374</v>
      </c>
      <c r="AU558" s="120">
        <v>95830</v>
      </c>
      <c r="AV558" s="120">
        <v>100286</v>
      </c>
      <c r="AW558" s="121">
        <v>104742</v>
      </c>
      <c r="AX558" s="119">
        <v>89100</v>
      </c>
      <c r="AY558" s="120">
        <v>117650</v>
      </c>
      <c r="AZ558" s="120">
        <v>124778</v>
      </c>
      <c r="BA558" s="120">
        <v>131906</v>
      </c>
      <c r="BB558" s="120">
        <v>139034</v>
      </c>
      <c r="BC558" s="120">
        <v>146162</v>
      </c>
      <c r="BD558" s="120">
        <v>153290</v>
      </c>
      <c r="BE558" s="120">
        <v>160418</v>
      </c>
      <c r="BF558" s="121">
        <v>167546</v>
      </c>
      <c r="BH558" s="119">
        <v>56750</v>
      </c>
      <c r="BI558" s="120">
        <v>74950</v>
      </c>
      <c r="BJ558" s="120">
        <v>79490</v>
      </c>
      <c r="BK558" s="120">
        <v>84030</v>
      </c>
      <c r="BL558" s="120">
        <v>88570</v>
      </c>
      <c r="BM558" s="120">
        <v>93110</v>
      </c>
      <c r="BN558" s="120">
        <v>97650</v>
      </c>
      <c r="BO558" s="120">
        <v>102190</v>
      </c>
      <c r="BP558" s="121">
        <v>106730</v>
      </c>
      <c r="BQ558" s="119">
        <v>90800</v>
      </c>
      <c r="BR558" s="120">
        <v>119900</v>
      </c>
      <c r="BS558" s="120">
        <v>127164</v>
      </c>
      <c r="BT558" s="120">
        <v>134428</v>
      </c>
      <c r="BU558" s="120">
        <v>141692</v>
      </c>
      <c r="BV558" s="120">
        <v>148956</v>
      </c>
      <c r="BW558" s="120">
        <v>156220</v>
      </c>
      <c r="BX558" s="120">
        <v>163484</v>
      </c>
      <c r="BY558" s="121">
        <v>170748</v>
      </c>
    </row>
    <row r="559" spans="1:77" x14ac:dyDescent="0.25">
      <c r="A559" s="85" t="s">
        <v>733</v>
      </c>
      <c r="C559">
        <v>33300</v>
      </c>
      <c r="D559">
        <v>44000</v>
      </c>
      <c r="E559">
        <v>46664</v>
      </c>
      <c r="F559">
        <v>49328</v>
      </c>
      <c r="G559">
        <v>51992</v>
      </c>
      <c r="H559">
        <v>54656</v>
      </c>
      <c r="I559">
        <v>57320</v>
      </c>
      <c r="J559">
        <v>59984</v>
      </c>
      <c r="K559">
        <v>62648</v>
      </c>
      <c r="L559">
        <v>53300</v>
      </c>
      <c r="M559">
        <v>70350</v>
      </c>
      <c r="N559">
        <v>74614</v>
      </c>
      <c r="O559">
        <v>78878</v>
      </c>
      <c r="P559">
        <v>83142</v>
      </c>
      <c r="Q559">
        <v>87406</v>
      </c>
      <c r="R559">
        <v>91670</v>
      </c>
      <c r="S559">
        <v>95934</v>
      </c>
      <c r="T559">
        <v>100198</v>
      </c>
      <c r="V559" s="119">
        <v>35300</v>
      </c>
      <c r="W559" s="120">
        <v>46600</v>
      </c>
      <c r="X559" s="120">
        <v>49424</v>
      </c>
      <c r="Y559" s="120">
        <v>52248</v>
      </c>
      <c r="Z559" s="120">
        <v>55072</v>
      </c>
      <c r="AA559" s="120">
        <v>57896</v>
      </c>
      <c r="AB559" s="120">
        <v>60720</v>
      </c>
      <c r="AC559" s="120">
        <v>63544</v>
      </c>
      <c r="AD559" s="121">
        <v>66368</v>
      </c>
      <c r="AE559" s="119">
        <v>56500</v>
      </c>
      <c r="AF559" s="120">
        <v>74600</v>
      </c>
      <c r="AG559" s="120">
        <v>79120</v>
      </c>
      <c r="AH559" s="120">
        <v>83640</v>
      </c>
      <c r="AI559" s="120">
        <v>88160</v>
      </c>
      <c r="AJ559" s="120">
        <v>92680</v>
      </c>
      <c r="AK559" s="120">
        <v>97200</v>
      </c>
      <c r="AL559" s="120">
        <v>101720</v>
      </c>
      <c r="AM559" s="121">
        <v>106240</v>
      </c>
      <c r="AO559" s="119">
        <v>38550</v>
      </c>
      <c r="AP559" s="120">
        <v>50900</v>
      </c>
      <c r="AQ559" s="120">
        <v>53984</v>
      </c>
      <c r="AR559" s="120">
        <v>57068</v>
      </c>
      <c r="AS559" s="120">
        <v>60152</v>
      </c>
      <c r="AT559" s="120">
        <v>63236</v>
      </c>
      <c r="AU559" s="120">
        <v>66320</v>
      </c>
      <c r="AV559" s="120">
        <v>69404</v>
      </c>
      <c r="AW559" s="121">
        <v>72488</v>
      </c>
      <c r="AX559" s="119">
        <v>61700</v>
      </c>
      <c r="AY559" s="120">
        <v>81450</v>
      </c>
      <c r="AZ559" s="120">
        <v>86386</v>
      </c>
      <c r="BA559" s="120">
        <v>91322</v>
      </c>
      <c r="BB559" s="120">
        <v>96258</v>
      </c>
      <c r="BC559" s="120">
        <v>101194</v>
      </c>
      <c r="BD559" s="120">
        <v>106130</v>
      </c>
      <c r="BE559" s="120">
        <v>111066</v>
      </c>
      <c r="BF559" s="121">
        <v>116002</v>
      </c>
      <c r="BH559" s="119">
        <v>38950</v>
      </c>
      <c r="BI559" s="120">
        <v>51450</v>
      </c>
      <c r="BJ559" s="120">
        <v>54566</v>
      </c>
      <c r="BK559" s="120">
        <v>57682</v>
      </c>
      <c r="BL559" s="120">
        <v>60798</v>
      </c>
      <c r="BM559" s="120">
        <v>63914</v>
      </c>
      <c r="BN559" s="120">
        <v>67030</v>
      </c>
      <c r="BO559" s="120">
        <v>70146</v>
      </c>
      <c r="BP559" s="121">
        <v>73262</v>
      </c>
      <c r="BQ559" s="119">
        <v>62300</v>
      </c>
      <c r="BR559" s="120">
        <v>82250</v>
      </c>
      <c r="BS559" s="120">
        <v>87234</v>
      </c>
      <c r="BT559" s="120">
        <v>92218</v>
      </c>
      <c r="BU559" s="120">
        <v>97202</v>
      </c>
      <c r="BV559" s="120">
        <v>102186</v>
      </c>
      <c r="BW559" s="120">
        <v>107170</v>
      </c>
      <c r="BX559" s="120">
        <v>112154</v>
      </c>
      <c r="BY559" s="121">
        <v>117138</v>
      </c>
    </row>
    <row r="560" spans="1:77" x14ac:dyDescent="0.25">
      <c r="A560" s="85" t="s">
        <v>734</v>
      </c>
      <c r="C560">
        <v>33300</v>
      </c>
      <c r="D560">
        <v>44000</v>
      </c>
      <c r="E560">
        <v>46664</v>
      </c>
      <c r="F560">
        <v>49328</v>
      </c>
      <c r="G560">
        <v>51992</v>
      </c>
      <c r="H560">
        <v>54656</v>
      </c>
      <c r="I560">
        <v>57320</v>
      </c>
      <c r="J560">
        <v>59984</v>
      </c>
      <c r="K560">
        <v>62648</v>
      </c>
      <c r="L560">
        <v>53300</v>
      </c>
      <c r="M560">
        <v>70350</v>
      </c>
      <c r="N560">
        <v>74614</v>
      </c>
      <c r="O560">
        <v>78878</v>
      </c>
      <c r="P560">
        <v>83142</v>
      </c>
      <c r="Q560">
        <v>87406</v>
      </c>
      <c r="R560">
        <v>91670</v>
      </c>
      <c r="S560">
        <v>95934</v>
      </c>
      <c r="T560">
        <v>100198</v>
      </c>
      <c r="V560" s="119">
        <v>35300</v>
      </c>
      <c r="W560" s="120">
        <v>46600</v>
      </c>
      <c r="X560" s="120">
        <v>49424</v>
      </c>
      <c r="Y560" s="120">
        <v>52248</v>
      </c>
      <c r="Z560" s="120">
        <v>55072</v>
      </c>
      <c r="AA560" s="120">
        <v>57896</v>
      </c>
      <c r="AB560" s="120">
        <v>60720</v>
      </c>
      <c r="AC560" s="120">
        <v>63544</v>
      </c>
      <c r="AD560" s="121">
        <v>66368</v>
      </c>
      <c r="AE560" s="119">
        <v>56500</v>
      </c>
      <c r="AF560" s="120">
        <v>74600</v>
      </c>
      <c r="AG560" s="120">
        <v>79120</v>
      </c>
      <c r="AH560" s="120">
        <v>83640</v>
      </c>
      <c r="AI560" s="120">
        <v>88160</v>
      </c>
      <c r="AJ560" s="120">
        <v>92680</v>
      </c>
      <c r="AK560" s="120">
        <v>97200</v>
      </c>
      <c r="AL560" s="120">
        <v>101720</v>
      </c>
      <c r="AM560" s="121">
        <v>106240</v>
      </c>
      <c r="AO560" s="119">
        <v>38550</v>
      </c>
      <c r="AP560" s="120">
        <v>50900</v>
      </c>
      <c r="AQ560" s="120">
        <v>53984</v>
      </c>
      <c r="AR560" s="120">
        <v>57068</v>
      </c>
      <c r="AS560" s="120">
        <v>60152</v>
      </c>
      <c r="AT560" s="120">
        <v>63236</v>
      </c>
      <c r="AU560" s="120">
        <v>66320</v>
      </c>
      <c r="AV560" s="120">
        <v>69404</v>
      </c>
      <c r="AW560" s="121">
        <v>72488</v>
      </c>
      <c r="AX560" s="119">
        <v>61700</v>
      </c>
      <c r="AY560" s="120">
        <v>81450</v>
      </c>
      <c r="AZ560" s="120">
        <v>86386</v>
      </c>
      <c r="BA560" s="120">
        <v>91322</v>
      </c>
      <c r="BB560" s="120">
        <v>96258</v>
      </c>
      <c r="BC560" s="120">
        <v>101194</v>
      </c>
      <c r="BD560" s="120">
        <v>106130</v>
      </c>
      <c r="BE560" s="120">
        <v>111066</v>
      </c>
      <c r="BF560" s="121">
        <v>116002</v>
      </c>
      <c r="BH560" s="119">
        <v>38750</v>
      </c>
      <c r="BI560" s="120">
        <v>51150</v>
      </c>
      <c r="BJ560" s="120">
        <v>54250</v>
      </c>
      <c r="BK560" s="120">
        <v>57350</v>
      </c>
      <c r="BL560" s="120">
        <v>60450</v>
      </c>
      <c r="BM560" s="120">
        <v>63550</v>
      </c>
      <c r="BN560" s="120">
        <v>66650</v>
      </c>
      <c r="BO560" s="120">
        <v>69750</v>
      </c>
      <c r="BP560" s="121">
        <v>72850</v>
      </c>
      <c r="BQ560" s="119">
        <v>62000</v>
      </c>
      <c r="BR560" s="120">
        <v>81850</v>
      </c>
      <c r="BS560" s="120">
        <v>86810</v>
      </c>
      <c r="BT560" s="120">
        <v>91770</v>
      </c>
      <c r="BU560" s="120">
        <v>96730</v>
      </c>
      <c r="BV560" s="120">
        <v>101690</v>
      </c>
      <c r="BW560" s="120">
        <v>106650</v>
      </c>
      <c r="BX560" s="120">
        <v>111610</v>
      </c>
      <c r="BY560" s="121">
        <v>116570</v>
      </c>
    </row>
    <row r="561" spans="1:77" x14ac:dyDescent="0.25">
      <c r="A561" s="85" t="s">
        <v>735</v>
      </c>
      <c r="C561">
        <v>37650</v>
      </c>
      <c r="D561">
        <v>49700</v>
      </c>
      <c r="E561">
        <v>52712</v>
      </c>
      <c r="F561">
        <v>55724</v>
      </c>
      <c r="G561">
        <v>58736</v>
      </c>
      <c r="H561">
        <v>61748</v>
      </c>
      <c r="I561">
        <v>64760</v>
      </c>
      <c r="J561">
        <v>67772</v>
      </c>
      <c r="K561">
        <v>70784</v>
      </c>
      <c r="L561">
        <v>60250</v>
      </c>
      <c r="M561">
        <v>79550</v>
      </c>
      <c r="N561">
        <v>84370</v>
      </c>
      <c r="O561">
        <v>89190</v>
      </c>
      <c r="P561">
        <v>94010</v>
      </c>
      <c r="Q561">
        <v>98830</v>
      </c>
      <c r="R561">
        <v>103650</v>
      </c>
      <c r="S561">
        <v>108470</v>
      </c>
      <c r="T561">
        <v>113290</v>
      </c>
      <c r="V561" s="119">
        <v>40750</v>
      </c>
      <c r="W561" s="120">
        <v>53800</v>
      </c>
      <c r="X561" s="120">
        <v>57060</v>
      </c>
      <c r="Y561" s="120">
        <v>60320</v>
      </c>
      <c r="Z561" s="120">
        <v>63580</v>
      </c>
      <c r="AA561" s="120">
        <v>66840</v>
      </c>
      <c r="AB561" s="120">
        <v>70100</v>
      </c>
      <c r="AC561" s="120">
        <v>73360</v>
      </c>
      <c r="AD561" s="121">
        <v>76620</v>
      </c>
      <c r="AE561" s="119">
        <v>65200</v>
      </c>
      <c r="AF561" s="120">
        <v>86100</v>
      </c>
      <c r="AG561" s="120">
        <v>91316</v>
      </c>
      <c r="AH561" s="120">
        <v>96532</v>
      </c>
      <c r="AI561" s="120">
        <v>101748</v>
      </c>
      <c r="AJ561" s="120">
        <v>106964</v>
      </c>
      <c r="AK561" s="120">
        <v>112180</v>
      </c>
      <c r="AL561" s="120">
        <v>117396</v>
      </c>
      <c r="AM561" s="121">
        <v>122612</v>
      </c>
      <c r="AO561" s="119">
        <v>44500</v>
      </c>
      <c r="AP561" s="120">
        <v>58750</v>
      </c>
      <c r="AQ561" s="120">
        <v>62310</v>
      </c>
      <c r="AR561" s="120">
        <v>65870</v>
      </c>
      <c r="AS561" s="120">
        <v>69430</v>
      </c>
      <c r="AT561" s="120">
        <v>72990</v>
      </c>
      <c r="AU561" s="120">
        <v>76550</v>
      </c>
      <c r="AV561" s="120">
        <v>80110</v>
      </c>
      <c r="AW561" s="121">
        <v>83670</v>
      </c>
      <c r="AX561" s="119">
        <v>71200</v>
      </c>
      <c r="AY561" s="120">
        <v>94000</v>
      </c>
      <c r="AZ561" s="120">
        <v>99696</v>
      </c>
      <c r="BA561" s="120">
        <v>105392</v>
      </c>
      <c r="BB561" s="120">
        <v>111088</v>
      </c>
      <c r="BC561" s="120">
        <v>116784</v>
      </c>
      <c r="BD561" s="120">
        <v>122480</v>
      </c>
      <c r="BE561" s="120">
        <v>128176</v>
      </c>
      <c r="BF561" s="121">
        <v>133872</v>
      </c>
      <c r="BH561" s="119">
        <v>45700</v>
      </c>
      <c r="BI561" s="120">
        <v>60350</v>
      </c>
      <c r="BJ561" s="120">
        <v>64006</v>
      </c>
      <c r="BK561" s="120">
        <v>67662</v>
      </c>
      <c r="BL561" s="120">
        <v>71318</v>
      </c>
      <c r="BM561" s="120">
        <v>74974</v>
      </c>
      <c r="BN561" s="120">
        <v>78630</v>
      </c>
      <c r="BO561" s="120">
        <v>82286</v>
      </c>
      <c r="BP561" s="121">
        <v>85942</v>
      </c>
      <c r="BQ561" s="119">
        <v>73100</v>
      </c>
      <c r="BR561" s="120">
        <v>96500</v>
      </c>
      <c r="BS561" s="120">
        <v>102348</v>
      </c>
      <c r="BT561" s="120">
        <v>108196</v>
      </c>
      <c r="BU561" s="120">
        <v>114044</v>
      </c>
      <c r="BV561" s="120">
        <v>119892</v>
      </c>
      <c r="BW561" s="120">
        <v>125740</v>
      </c>
      <c r="BX561" s="120">
        <v>131588</v>
      </c>
      <c r="BY561" s="121">
        <v>137436</v>
      </c>
    </row>
    <row r="562" spans="1:77" x14ac:dyDescent="0.25">
      <c r="A562" s="85" t="s">
        <v>736</v>
      </c>
      <c r="C562">
        <v>35500</v>
      </c>
      <c r="D562">
        <v>46900</v>
      </c>
      <c r="E562">
        <v>49740</v>
      </c>
      <c r="F562">
        <v>52580</v>
      </c>
      <c r="G562">
        <v>55420</v>
      </c>
      <c r="H562">
        <v>58260</v>
      </c>
      <c r="I562">
        <v>61100</v>
      </c>
      <c r="J562">
        <v>63940</v>
      </c>
      <c r="K562">
        <v>66780</v>
      </c>
      <c r="L562">
        <v>56800</v>
      </c>
      <c r="M562">
        <v>75000</v>
      </c>
      <c r="N562">
        <v>79544</v>
      </c>
      <c r="O562">
        <v>84088</v>
      </c>
      <c r="P562">
        <v>88632</v>
      </c>
      <c r="Q562">
        <v>93176</v>
      </c>
      <c r="R562">
        <v>97720</v>
      </c>
      <c r="S562">
        <v>102264</v>
      </c>
      <c r="T562">
        <v>106808</v>
      </c>
      <c r="V562" s="119">
        <v>35500</v>
      </c>
      <c r="W562" s="120">
        <v>46900</v>
      </c>
      <c r="X562" s="120">
        <v>49740</v>
      </c>
      <c r="Y562" s="120">
        <v>52580</v>
      </c>
      <c r="Z562" s="120">
        <v>55420</v>
      </c>
      <c r="AA562" s="120">
        <v>58260</v>
      </c>
      <c r="AB562" s="120">
        <v>61100</v>
      </c>
      <c r="AC562" s="120">
        <v>63940</v>
      </c>
      <c r="AD562" s="121">
        <v>66780</v>
      </c>
      <c r="AE562" s="119">
        <v>56800</v>
      </c>
      <c r="AF562" s="120">
        <v>75000</v>
      </c>
      <c r="AG562" s="120">
        <v>79544</v>
      </c>
      <c r="AH562" s="120">
        <v>84088</v>
      </c>
      <c r="AI562" s="120">
        <v>88632</v>
      </c>
      <c r="AJ562" s="120">
        <v>93176</v>
      </c>
      <c r="AK562" s="120">
        <v>97720</v>
      </c>
      <c r="AL562" s="120">
        <v>102264</v>
      </c>
      <c r="AM562" s="121">
        <v>106808</v>
      </c>
      <c r="AO562" s="119">
        <v>38550</v>
      </c>
      <c r="AP562" s="120">
        <v>50900</v>
      </c>
      <c r="AQ562" s="120">
        <v>53984</v>
      </c>
      <c r="AR562" s="120">
        <v>57068</v>
      </c>
      <c r="AS562" s="120">
        <v>60152</v>
      </c>
      <c r="AT562" s="120">
        <v>63236</v>
      </c>
      <c r="AU562" s="120">
        <v>66320</v>
      </c>
      <c r="AV562" s="120">
        <v>69404</v>
      </c>
      <c r="AW562" s="121">
        <v>72488</v>
      </c>
      <c r="AX562" s="119">
        <v>61700</v>
      </c>
      <c r="AY562" s="120">
        <v>81450</v>
      </c>
      <c r="AZ562" s="120">
        <v>86386</v>
      </c>
      <c r="BA562" s="120">
        <v>91322</v>
      </c>
      <c r="BB562" s="120">
        <v>96258</v>
      </c>
      <c r="BC562" s="120">
        <v>101194</v>
      </c>
      <c r="BD562" s="120">
        <v>106130</v>
      </c>
      <c r="BE562" s="120">
        <v>111066</v>
      </c>
      <c r="BF562" s="121">
        <v>116002</v>
      </c>
      <c r="BH562" s="119">
        <v>39000</v>
      </c>
      <c r="BI562" s="120">
        <v>51500</v>
      </c>
      <c r="BJ562" s="120">
        <v>54620</v>
      </c>
      <c r="BK562" s="120">
        <v>57740</v>
      </c>
      <c r="BL562" s="120">
        <v>60860</v>
      </c>
      <c r="BM562" s="120">
        <v>63980</v>
      </c>
      <c r="BN562" s="120">
        <v>67100</v>
      </c>
      <c r="BO562" s="120">
        <v>70220</v>
      </c>
      <c r="BP562" s="121">
        <v>73340</v>
      </c>
      <c r="BQ562" s="119">
        <v>62400</v>
      </c>
      <c r="BR562" s="120">
        <v>82400</v>
      </c>
      <c r="BS562" s="120">
        <v>87392</v>
      </c>
      <c r="BT562" s="120">
        <v>92384</v>
      </c>
      <c r="BU562" s="120">
        <v>97376</v>
      </c>
      <c r="BV562" s="120">
        <v>102368</v>
      </c>
      <c r="BW562" s="120">
        <v>107360</v>
      </c>
      <c r="BX562" s="120">
        <v>112352</v>
      </c>
      <c r="BY562" s="121">
        <v>117344</v>
      </c>
    </row>
    <row r="563" spans="1:77" x14ac:dyDescent="0.25">
      <c r="A563" s="85" t="s">
        <v>737</v>
      </c>
      <c r="C563">
        <v>33300</v>
      </c>
      <c r="D563">
        <v>44000</v>
      </c>
      <c r="E563">
        <v>46664</v>
      </c>
      <c r="F563">
        <v>49328</v>
      </c>
      <c r="G563">
        <v>51992</v>
      </c>
      <c r="H563">
        <v>54656</v>
      </c>
      <c r="I563">
        <v>57320</v>
      </c>
      <c r="J563">
        <v>59984</v>
      </c>
      <c r="K563">
        <v>62648</v>
      </c>
      <c r="L563">
        <v>53300</v>
      </c>
      <c r="M563">
        <v>70350</v>
      </c>
      <c r="N563">
        <v>74614</v>
      </c>
      <c r="O563">
        <v>78878</v>
      </c>
      <c r="P563">
        <v>83142</v>
      </c>
      <c r="Q563">
        <v>87406</v>
      </c>
      <c r="R563">
        <v>91670</v>
      </c>
      <c r="S563">
        <v>95934</v>
      </c>
      <c r="T563">
        <v>100198</v>
      </c>
      <c r="V563" s="119">
        <v>35300</v>
      </c>
      <c r="W563" s="120">
        <v>46600</v>
      </c>
      <c r="X563" s="120">
        <v>49424</v>
      </c>
      <c r="Y563" s="120">
        <v>52248</v>
      </c>
      <c r="Z563" s="120">
        <v>55072</v>
      </c>
      <c r="AA563" s="120">
        <v>57896</v>
      </c>
      <c r="AB563" s="120">
        <v>60720</v>
      </c>
      <c r="AC563" s="120">
        <v>63544</v>
      </c>
      <c r="AD563" s="121">
        <v>66368</v>
      </c>
      <c r="AE563" s="119">
        <v>56500</v>
      </c>
      <c r="AF563" s="120">
        <v>74600</v>
      </c>
      <c r="AG563" s="120">
        <v>79120</v>
      </c>
      <c r="AH563" s="120">
        <v>83640</v>
      </c>
      <c r="AI563" s="120">
        <v>88160</v>
      </c>
      <c r="AJ563" s="120">
        <v>92680</v>
      </c>
      <c r="AK563" s="120">
        <v>97200</v>
      </c>
      <c r="AL563" s="120">
        <v>101720</v>
      </c>
      <c r="AM563" s="121">
        <v>106240</v>
      </c>
      <c r="AO563" s="119">
        <v>38550</v>
      </c>
      <c r="AP563" s="120">
        <v>50900</v>
      </c>
      <c r="AQ563" s="120">
        <v>53984</v>
      </c>
      <c r="AR563" s="120">
        <v>57068</v>
      </c>
      <c r="AS563" s="120">
        <v>60152</v>
      </c>
      <c r="AT563" s="120">
        <v>63236</v>
      </c>
      <c r="AU563" s="120">
        <v>66320</v>
      </c>
      <c r="AV563" s="120">
        <v>69404</v>
      </c>
      <c r="AW563" s="121">
        <v>72488</v>
      </c>
      <c r="AX563" s="119">
        <v>61700</v>
      </c>
      <c r="AY563" s="120">
        <v>81450</v>
      </c>
      <c r="AZ563" s="120">
        <v>86386</v>
      </c>
      <c r="BA563" s="120">
        <v>91322</v>
      </c>
      <c r="BB563" s="120">
        <v>96258</v>
      </c>
      <c r="BC563" s="120">
        <v>101194</v>
      </c>
      <c r="BD563" s="120">
        <v>106130</v>
      </c>
      <c r="BE563" s="120">
        <v>111066</v>
      </c>
      <c r="BF563" s="121">
        <v>116002</v>
      </c>
      <c r="BH563" s="119">
        <v>38750</v>
      </c>
      <c r="BI563" s="120">
        <v>51150</v>
      </c>
      <c r="BJ563" s="120">
        <v>54250</v>
      </c>
      <c r="BK563" s="120">
        <v>57350</v>
      </c>
      <c r="BL563" s="120">
        <v>60450</v>
      </c>
      <c r="BM563" s="120">
        <v>63550</v>
      </c>
      <c r="BN563" s="120">
        <v>66650</v>
      </c>
      <c r="BO563" s="120">
        <v>69750</v>
      </c>
      <c r="BP563" s="121">
        <v>72850</v>
      </c>
      <c r="BQ563" s="119">
        <v>62000</v>
      </c>
      <c r="BR563" s="120">
        <v>81850</v>
      </c>
      <c r="BS563" s="120">
        <v>86810</v>
      </c>
      <c r="BT563" s="120">
        <v>91770</v>
      </c>
      <c r="BU563" s="120">
        <v>96730</v>
      </c>
      <c r="BV563" s="120">
        <v>101690</v>
      </c>
      <c r="BW563" s="120">
        <v>106650</v>
      </c>
      <c r="BX563" s="120">
        <v>111610</v>
      </c>
      <c r="BY563" s="121">
        <v>116570</v>
      </c>
    </row>
    <row r="564" spans="1:77" x14ac:dyDescent="0.25">
      <c r="A564" s="85" t="s">
        <v>738</v>
      </c>
      <c r="C564">
        <v>50250</v>
      </c>
      <c r="D564">
        <v>66350</v>
      </c>
      <c r="E564">
        <v>70370</v>
      </c>
      <c r="F564">
        <v>74390</v>
      </c>
      <c r="G564">
        <v>78410</v>
      </c>
      <c r="H564">
        <v>82430</v>
      </c>
      <c r="I564">
        <v>86450</v>
      </c>
      <c r="J564">
        <v>90470</v>
      </c>
      <c r="K564">
        <v>94490</v>
      </c>
      <c r="L564">
        <v>80400</v>
      </c>
      <c r="M564">
        <v>106150</v>
      </c>
      <c r="N564">
        <v>112582</v>
      </c>
      <c r="O564">
        <v>119014</v>
      </c>
      <c r="P564">
        <v>125446</v>
      </c>
      <c r="Q564">
        <v>131878</v>
      </c>
      <c r="R564">
        <v>138310</v>
      </c>
      <c r="S564">
        <v>144742</v>
      </c>
      <c r="T564">
        <v>151174</v>
      </c>
      <c r="V564" s="119">
        <v>51600</v>
      </c>
      <c r="W564" s="120">
        <v>68150</v>
      </c>
      <c r="X564" s="120">
        <v>72278</v>
      </c>
      <c r="Y564" s="120">
        <v>76406</v>
      </c>
      <c r="Z564" s="120">
        <v>80534</v>
      </c>
      <c r="AA564" s="120">
        <v>84662</v>
      </c>
      <c r="AB564" s="120">
        <v>88790</v>
      </c>
      <c r="AC564" s="120">
        <v>92918</v>
      </c>
      <c r="AD564" s="121">
        <v>97046</v>
      </c>
      <c r="AE564" s="119">
        <v>82550</v>
      </c>
      <c r="AF564" s="120">
        <v>109000</v>
      </c>
      <c r="AG564" s="120">
        <v>115604</v>
      </c>
      <c r="AH564" s="120">
        <v>122208</v>
      </c>
      <c r="AI564" s="120">
        <v>128812</v>
      </c>
      <c r="AJ564" s="120">
        <v>135416</v>
      </c>
      <c r="AK564" s="120">
        <v>142020</v>
      </c>
      <c r="AL564" s="120">
        <v>148624</v>
      </c>
      <c r="AM564" s="121">
        <v>155228</v>
      </c>
      <c r="AO564" s="119">
        <v>55700</v>
      </c>
      <c r="AP564" s="120">
        <v>73550</v>
      </c>
      <c r="AQ564" s="120">
        <v>78006</v>
      </c>
      <c r="AR564" s="120">
        <v>82462</v>
      </c>
      <c r="AS564" s="120">
        <v>86918</v>
      </c>
      <c r="AT564" s="120">
        <v>91374</v>
      </c>
      <c r="AU564" s="120">
        <v>95830</v>
      </c>
      <c r="AV564" s="120">
        <v>100286</v>
      </c>
      <c r="AW564" s="121">
        <v>104742</v>
      </c>
      <c r="AX564" s="119">
        <v>89100</v>
      </c>
      <c r="AY564" s="120">
        <v>117650</v>
      </c>
      <c r="AZ564" s="120">
        <v>124778</v>
      </c>
      <c r="BA564" s="120">
        <v>131906</v>
      </c>
      <c r="BB564" s="120">
        <v>139034</v>
      </c>
      <c r="BC564" s="120">
        <v>146162</v>
      </c>
      <c r="BD564" s="120">
        <v>153290</v>
      </c>
      <c r="BE564" s="120">
        <v>160418</v>
      </c>
      <c r="BF564" s="121">
        <v>167546</v>
      </c>
      <c r="BH564" s="119">
        <v>56750</v>
      </c>
      <c r="BI564" s="120">
        <v>74950</v>
      </c>
      <c r="BJ564" s="120">
        <v>79490</v>
      </c>
      <c r="BK564" s="120">
        <v>84030</v>
      </c>
      <c r="BL564" s="120">
        <v>88570</v>
      </c>
      <c r="BM564" s="120">
        <v>93110</v>
      </c>
      <c r="BN564" s="120">
        <v>97650</v>
      </c>
      <c r="BO564" s="120">
        <v>102190</v>
      </c>
      <c r="BP564" s="121">
        <v>106730</v>
      </c>
      <c r="BQ564" s="119">
        <v>90800</v>
      </c>
      <c r="BR564" s="120">
        <v>119900</v>
      </c>
      <c r="BS564" s="120">
        <v>127164</v>
      </c>
      <c r="BT564" s="120">
        <v>134428</v>
      </c>
      <c r="BU564" s="120">
        <v>141692</v>
      </c>
      <c r="BV564" s="120">
        <v>148956</v>
      </c>
      <c r="BW564" s="120">
        <v>156220</v>
      </c>
      <c r="BX564" s="120">
        <v>163484</v>
      </c>
      <c r="BY564" s="121">
        <v>170748</v>
      </c>
    </row>
    <row r="565" spans="1:77" x14ac:dyDescent="0.25">
      <c r="A565" s="85" t="s">
        <v>739</v>
      </c>
      <c r="C565">
        <v>42600</v>
      </c>
      <c r="D565">
        <v>56250</v>
      </c>
      <c r="E565">
        <v>59658</v>
      </c>
      <c r="F565">
        <v>63066</v>
      </c>
      <c r="G565">
        <v>66474</v>
      </c>
      <c r="H565">
        <v>69882</v>
      </c>
      <c r="I565">
        <v>73290</v>
      </c>
      <c r="J565">
        <v>76698</v>
      </c>
      <c r="K565">
        <v>80106</v>
      </c>
      <c r="L565">
        <v>68150</v>
      </c>
      <c r="M565">
        <v>89950</v>
      </c>
      <c r="N565">
        <v>95402</v>
      </c>
      <c r="O565">
        <v>100854</v>
      </c>
      <c r="P565">
        <v>106306</v>
      </c>
      <c r="Q565">
        <v>111758</v>
      </c>
      <c r="R565">
        <v>117210</v>
      </c>
      <c r="S565">
        <v>122662</v>
      </c>
      <c r="T565">
        <v>128114</v>
      </c>
      <c r="V565" s="119">
        <v>42600</v>
      </c>
      <c r="W565" s="120">
        <v>56250</v>
      </c>
      <c r="X565" s="120">
        <v>59658</v>
      </c>
      <c r="Y565" s="120">
        <v>63066</v>
      </c>
      <c r="Z565" s="120">
        <v>66474</v>
      </c>
      <c r="AA565" s="120">
        <v>69882</v>
      </c>
      <c r="AB565" s="120">
        <v>73290</v>
      </c>
      <c r="AC565" s="120">
        <v>76698</v>
      </c>
      <c r="AD565" s="121">
        <v>80106</v>
      </c>
      <c r="AE565" s="119">
        <v>68150</v>
      </c>
      <c r="AF565" s="120">
        <v>90000</v>
      </c>
      <c r="AG565" s="120">
        <v>95452</v>
      </c>
      <c r="AH565" s="120">
        <v>100904</v>
      </c>
      <c r="AI565" s="120">
        <v>106356</v>
      </c>
      <c r="AJ565" s="120">
        <v>111808</v>
      </c>
      <c r="AK565" s="120">
        <v>117260</v>
      </c>
      <c r="AL565" s="120">
        <v>122712</v>
      </c>
      <c r="AM565" s="121">
        <v>128164</v>
      </c>
      <c r="AO565" s="119">
        <v>46200</v>
      </c>
      <c r="AP565" s="120">
        <v>61000</v>
      </c>
      <c r="AQ565" s="120">
        <v>64696</v>
      </c>
      <c r="AR565" s="120">
        <v>68392</v>
      </c>
      <c r="AS565" s="120">
        <v>72088</v>
      </c>
      <c r="AT565" s="120">
        <v>75784</v>
      </c>
      <c r="AU565" s="120">
        <v>79480</v>
      </c>
      <c r="AV565" s="120">
        <v>83176</v>
      </c>
      <c r="AW565" s="121">
        <v>86872</v>
      </c>
      <c r="AX565" s="119">
        <v>73900</v>
      </c>
      <c r="AY565" s="120">
        <v>97550</v>
      </c>
      <c r="AZ565" s="120">
        <v>103462</v>
      </c>
      <c r="BA565" s="120">
        <v>109374</v>
      </c>
      <c r="BB565" s="120">
        <v>115286</v>
      </c>
      <c r="BC565" s="120">
        <v>121198</v>
      </c>
      <c r="BD565" s="120">
        <v>127110</v>
      </c>
      <c r="BE565" s="120">
        <v>133022</v>
      </c>
      <c r="BF565" s="121">
        <v>138934</v>
      </c>
      <c r="BH565" s="119">
        <v>47550</v>
      </c>
      <c r="BI565" s="120">
        <v>62800</v>
      </c>
      <c r="BJ565" s="120">
        <v>66604</v>
      </c>
      <c r="BK565" s="120">
        <v>70408</v>
      </c>
      <c r="BL565" s="120">
        <v>74212</v>
      </c>
      <c r="BM565" s="120">
        <v>78016</v>
      </c>
      <c r="BN565" s="120">
        <v>81820</v>
      </c>
      <c r="BO565" s="120">
        <v>85624</v>
      </c>
      <c r="BP565" s="121">
        <v>89428</v>
      </c>
      <c r="BQ565" s="119">
        <v>76100</v>
      </c>
      <c r="BR565" s="120">
        <v>100500</v>
      </c>
      <c r="BS565" s="120">
        <v>106588</v>
      </c>
      <c r="BT565" s="120">
        <v>112676</v>
      </c>
      <c r="BU565" s="120">
        <v>118764</v>
      </c>
      <c r="BV565" s="120">
        <v>124852</v>
      </c>
      <c r="BW565" s="120">
        <v>130940</v>
      </c>
      <c r="BX565" s="120">
        <v>137028</v>
      </c>
      <c r="BY565" s="121">
        <v>143116</v>
      </c>
    </row>
    <row r="566" spans="1:77" x14ac:dyDescent="0.25">
      <c r="A566" s="85" t="s">
        <v>740</v>
      </c>
      <c r="C566">
        <v>41600</v>
      </c>
      <c r="D566">
        <v>54950</v>
      </c>
      <c r="E566">
        <v>58278</v>
      </c>
      <c r="F566">
        <v>61606</v>
      </c>
      <c r="G566">
        <v>64934</v>
      </c>
      <c r="H566">
        <v>68262</v>
      </c>
      <c r="I566">
        <v>71590</v>
      </c>
      <c r="J566">
        <v>74918</v>
      </c>
      <c r="K566">
        <v>78246</v>
      </c>
      <c r="L566">
        <v>66550</v>
      </c>
      <c r="M566">
        <v>87850</v>
      </c>
      <c r="N566">
        <v>93174</v>
      </c>
      <c r="O566">
        <v>98498</v>
      </c>
      <c r="P566">
        <v>103822</v>
      </c>
      <c r="Q566">
        <v>109146</v>
      </c>
      <c r="R566">
        <v>114470</v>
      </c>
      <c r="S566">
        <v>119794</v>
      </c>
      <c r="T566">
        <v>125118</v>
      </c>
      <c r="V566" s="119">
        <v>41600</v>
      </c>
      <c r="W566" s="120">
        <v>54950</v>
      </c>
      <c r="X566" s="120">
        <v>58278</v>
      </c>
      <c r="Y566" s="120">
        <v>61606</v>
      </c>
      <c r="Z566" s="120">
        <v>64934</v>
      </c>
      <c r="AA566" s="120">
        <v>68262</v>
      </c>
      <c r="AB566" s="120">
        <v>71590</v>
      </c>
      <c r="AC566" s="120">
        <v>74918</v>
      </c>
      <c r="AD566" s="121">
        <v>78246</v>
      </c>
      <c r="AE566" s="119">
        <v>66550</v>
      </c>
      <c r="AF566" s="120">
        <v>87850</v>
      </c>
      <c r="AG566" s="120">
        <v>93174</v>
      </c>
      <c r="AH566" s="120">
        <v>98498</v>
      </c>
      <c r="AI566" s="120">
        <v>103822</v>
      </c>
      <c r="AJ566" s="120">
        <v>109146</v>
      </c>
      <c r="AK566" s="120">
        <v>114470</v>
      </c>
      <c r="AL566" s="120">
        <v>119794</v>
      </c>
      <c r="AM566" s="121">
        <v>125118</v>
      </c>
      <c r="AO566" s="119">
        <v>45150</v>
      </c>
      <c r="AP566" s="120">
        <v>59600</v>
      </c>
      <c r="AQ566" s="120">
        <v>63212</v>
      </c>
      <c r="AR566" s="120">
        <v>66824</v>
      </c>
      <c r="AS566" s="120">
        <v>70436</v>
      </c>
      <c r="AT566" s="120">
        <v>74048</v>
      </c>
      <c r="AU566" s="120">
        <v>77660</v>
      </c>
      <c r="AV566" s="120">
        <v>81272</v>
      </c>
      <c r="AW566" s="121">
        <v>84884</v>
      </c>
      <c r="AX566" s="119">
        <v>72250</v>
      </c>
      <c r="AY566" s="120">
        <v>95400</v>
      </c>
      <c r="AZ566" s="120">
        <v>101180</v>
      </c>
      <c r="BA566" s="120">
        <v>106960</v>
      </c>
      <c r="BB566" s="120">
        <v>112740</v>
      </c>
      <c r="BC566" s="120">
        <v>118520</v>
      </c>
      <c r="BD566" s="120">
        <v>124300</v>
      </c>
      <c r="BE566" s="120">
        <v>130080</v>
      </c>
      <c r="BF566" s="121">
        <v>135860</v>
      </c>
      <c r="BH566" s="119">
        <v>47050</v>
      </c>
      <c r="BI566" s="120">
        <v>62150</v>
      </c>
      <c r="BJ566" s="120">
        <v>65914</v>
      </c>
      <c r="BK566" s="120">
        <v>69678</v>
      </c>
      <c r="BL566" s="120">
        <v>73442</v>
      </c>
      <c r="BM566" s="120">
        <v>77206</v>
      </c>
      <c r="BN566" s="120">
        <v>80970</v>
      </c>
      <c r="BO566" s="120">
        <v>84734</v>
      </c>
      <c r="BP566" s="121">
        <v>88498</v>
      </c>
      <c r="BQ566" s="119">
        <v>75300</v>
      </c>
      <c r="BR566" s="120">
        <v>99400</v>
      </c>
      <c r="BS566" s="120">
        <v>105424</v>
      </c>
      <c r="BT566" s="120">
        <v>111448</v>
      </c>
      <c r="BU566" s="120">
        <v>117472</v>
      </c>
      <c r="BV566" s="120">
        <v>123496</v>
      </c>
      <c r="BW566" s="120">
        <v>129520</v>
      </c>
      <c r="BX566" s="120">
        <v>135544</v>
      </c>
      <c r="BY566" s="121">
        <v>141568</v>
      </c>
    </row>
    <row r="567" spans="1:77" x14ac:dyDescent="0.25">
      <c r="A567" s="85" t="s">
        <v>741</v>
      </c>
      <c r="C567">
        <v>41600</v>
      </c>
      <c r="D567">
        <v>54950</v>
      </c>
      <c r="E567">
        <v>58278</v>
      </c>
      <c r="F567">
        <v>61606</v>
      </c>
      <c r="G567">
        <v>64934</v>
      </c>
      <c r="H567">
        <v>68262</v>
      </c>
      <c r="I567">
        <v>71590</v>
      </c>
      <c r="J567">
        <v>74918</v>
      </c>
      <c r="K567">
        <v>78246</v>
      </c>
      <c r="L567">
        <v>66550</v>
      </c>
      <c r="M567">
        <v>87850</v>
      </c>
      <c r="N567">
        <v>93174</v>
      </c>
      <c r="O567">
        <v>98498</v>
      </c>
      <c r="P567">
        <v>103822</v>
      </c>
      <c r="Q567">
        <v>109146</v>
      </c>
      <c r="R567">
        <v>114470</v>
      </c>
      <c r="S567">
        <v>119794</v>
      </c>
      <c r="T567">
        <v>125118</v>
      </c>
      <c r="V567" s="119">
        <v>45750</v>
      </c>
      <c r="W567" s="120">
        <v>60400</v>
      </c>
      <c r="X567" s="120">
        <v>64060</v>
      </c>
      <c r="Y567" s="120">
        <v>67720</v>
      </c>
      <c r="Z567" s="120">
        <v>71380</v>
      </c>
      <c r="AA567" s="120">
        <v>75040</v>
      </c>
      <c r="AB567" s="120">
        <v>78700</v>
      </c>
      <c r="AC567" s="120">
        <v>82360</v>
      </c>
      <c r="AD567" s="121">
        <v>86020</v>
      </c>
      <c r="AE567" s="119">
        <v>73200</v>
      </c>
      <c r="AF567" s="120">
        <v>96600</v>
      </c>
      <c r="AG567" s="120">
        <v>102456</v>
      </c>
      <c r="AH567" s="120">
        <v>108312</v>
      </c>
      <c r="AI567" s="120">
        <v>114168</v>
      </c>
      <c r="AJ567" s="120">
        <v>120024</v>
      </c>
      <c r="AK567" s="120">
        <v>125880</v>
      </c>
      <c r="AL567" s="120">
        <v>131736</v>
      </c>
      <c r="AM567" s="121">
        <v>137592</v>
      </c>
      <c r="AO567" s="119">
        <v>49950</v>
      </c>
      <c r="AP567" s="120">
        <v>65950</v>
      </c>
      <c r="AQ567" s="120">
        <v>69946</v>
      </c>
      <c r="AR567" s="120">
        <v>73942</v>
      </c>
      <c r="AS567" s="120">
        <v>77938</v>
      </c>
      <c r="AT567" s="120">
        <v>81934</v>
      </c>
      <c r="AU567" s="120">
        <v>85930</v>
      </c>
      <c r="AV567" s="120">
        <v>89926</v>
      </c>
      <c r="AW567" s="121">
        <v>93922</v>
      </c>
      <c r="AX567" s="119">
        <v>79900</v>
      </c>
      <c r="AY567" s="120">
        <v>105500</v>
      </c>
      <c r="AZ567" s="120">
        <v>111892</v>
      </c>
      <c r="BA567" s="120">
        <v>118284</v>
      </c>
      <c r="BB567" s="120">
        <v>124676</v>
      </c>
      <c r="BC567" s="120">
        <v>131068</v>
      </c>
      <c r="BD567" s="120">
        <v>137460</v>
      </c>
      <c r="BE567" s="120">
        <v>143852</v>
      </c>
      <c r="BF567" s="121">
        <v>150244</v>
      </c>
      <c r="BH567" s="119">
        <v>54900</v>
      </c>
      <c r="BI567" s="120">
        <v>72500</v>
      </c>
      <c r="BJ567" s="120">
        <v>76892</v>
      </c>
      <c r="BK567" s="120">
        <v>81284</v>
      </c>
      <c r="BL567" s="120">
        <v>85676</v>
      </c>
      <c r="BM567" s="120">
        <v>90068</v>
      </c>
      <c r="BN567" s="120">
        <v>94460</v>
      </c>
      <c r="BO567" s="120">
        <v>98852</v>
      </c>
      <c r="BP567" s="121">
        <v>103244</v>
      </c>
      <c r="BQ567" s="119">
        <v>87850</v>
      </c>
      <c r="BR567" s="120">
        <v>116000</v>
      </c>
      <c r="BS567" s="120">
        <v>123028</v>
      </c>
      <c r="BT567" s="120">
        <v>130056</v>
      </c>
      <c r="BU567" s="120">
        <v>137084</v>
      </c>
      <c r="BV567" s="120">
        <v>144112</v>
      </c>
      <c r="BW567" s="120">
        <v>151140</v>
      </c>
      <c r="BX567" s="120">
        <v>158168</v>
      </c>
      <c r="BY567" s="121">
        <v>165196</v>
      </c>
    </row>
    <row r="568" spans="1:77" x14ac:dyDescent="0.25">
      <c r="A568" s="85" t="s">
        <v>742</v>
      </c>
      <c r="C568">
        <v>41600</v>
      </c>
      <c r="D568">
        <v>54950</v>
      </c>
      <c r="E568">
        <v>58278</v>
      </c>
      <c r="F568">
        <v>61606</v>
      </c>
      <c r="G568">
        <v>64934</v>
      </c>
      <c r="H568">
        <v>68262</v>
      </c>
      <c r="I568">
        <v>71590</v>
      </c>
      <c r="J568">
        <v>74918</v>
      </c>
      <c r="K568">
        <v>78246</v>
      </c>
      <c r="L568">
        <v>66550</v>
      </c>
      <c r="M568">
        <v>87850</v>
      </c>
      <c r="N568">
        <v>93174</v>
      </c>
      <c r="O568">
        <v>98498</v>
      </c>
      <c r="P568">
        <v>103822</v>
      </c>
      <c r="Q568">
        <v>109146</v>
      </c>
      <c r="R568">
        <v>114470</v>
      </c>
      <c r="S568">
        <v>119794</v>
      </c>
      <c r="T568">
        <v>125118</v>
      </c>
      <c r="V568" s="119">
        <v>41600</v>
      </c>
      <c r="W568" s="120">
        <v>54950</v>
      </c>
      <c r="X568" s="120">
        <v>58278</v>
      </c>
      <c r="Y568" s="120">
        <v>61606</v>
      </c>
      <c r="Z568" s="120">
        <v>64934</v>
      </c>
      <c r="AA568" s="120">
        <v>68262</v>
      </c>
      <c r="AB568" s="120">
        <v>71590</v>
      </c>
      <c r="AC568" s="120">
        <v>74918</v>
      </c>
      <c r="AD568" s="121">
        <v>78246</v>
      </c>
      <c r="AE568" s="119">
        <v>66550</v>
      </c>
      <c r="AF568" s="120">
        <v>87850</v>
      </c>
      <c r="AG568" s="120">
        <v>93174</v>
      </c>
      <c r="AH568" s="120">
        <v>98498</v>
      </c>
      <c r="AI568" s="120">
        <v>103822</v>
      </c>
      <c r="AJ568" s="120">
        <v>109146</v>
      </c>
      <c r="AK568" s="120">
        <v>114470</v>
      </c>
      <c r="AL568" s="120">
        <v>119794</v>
      </c>
      <c r="AM568" s="121">
        <v>125118</v>
      </c>
      <c r="AO568" s="119">
        <v>45150</v>
      </c>
      <c r="AP568" s="120">
        <v>59600</v>
      </c>
      <c r="AQ568" s="120">
        <v>63212</v>
      </c>
      <c r="AR568" s="120">
        <v>66824</v>
      </c>
      <c r="AS568" s="120">
        <v>70436</v>
      </c>
      <c r="AT568" s="120">
        <v>74048</v>
      </c>
      <c r="AU568" s="120">
        <v>77660</v>
      </c>
      <c r="AV568" s="120">
        <v>81272</v>
      </c>
      <c r="AW568" s="121">
        <v>84884</v>
      </c>
      <c r="AX568" s="119">
        <v>72250</v>
      </c>
      <c r="AY568" s="120">
        <v>95400</v>
      </c>
      <c r="AZ568" s="120">
        <v>101180</v>
      </c>
      <c r="BA568" s="120">
        <v>106960</v>
      </c>
      <c r="BB568" s="120">
        <v>112740</v>
      </c>
      <c r="BC568" s="120">
        <v>118520</v>
      </c>
      <c r="BD568" s="120">
        <v>124300</v>
      </c>
      <c r="BE568" s="120">
        <v>130080</v>
      </c>
      <c r="BF568" s="121">
        <v>135860</v>
      </c>
      <c r="BH568" s="119">
        <v>49100</v>
      </c>
      <c r="BI568" s="120">
        <v>64850</v>
      </c>
      <c r="BJ568" s="120">
        <v>68778</v>
      </c>
      <c r="BK568" s="120">
        <v>72706</v>
      </c>
      <c r="BL568" s="120">
        <v>76634</v>
      </c>
      <c r="BM568" s="120">
        <v>80562</v>
      </c>
      <c r="BN568" s="120">
        <v>84490</v>
      </c>
      <c r="BO568" s="120">
        <v>88418</v>
      </c>
      <c r="BP568" s="121">
        <v>92346</v>
      </c>
      <c r="BQ568" s="119">
        <v>78550</v>
      </c>
      <c r="BR568" s="120">
        <v>103700</v>
      </c>
      <c r="BS568" s="120">
        <v>109984</v>
      </c>
      <c r="BT568" s="120">
        <v>116268</v>
      </c>
      <c r="BU568" s="120">
        <v>122552</v>
      </c>
      <c r="BV568" s="120">
        <v>128836</v>
      </c>
      <c r="BW568" s="120">
        <v>135120</v>
      </c>
      <c r="BX568" s="120">
        <v>141404</v>
      </c>
      <c r="BY568" s="121">
        <v>147688</v>
      </c>
    </row>
    <row r="569" spans="1:77" x14ac:dyDescent="0.25">
      <c r="A569" s="85" t="s">
        <v>743</v>
      </c>
      <c r="C569">
        <v>41600</v>
      </c>
      <c r="D569">
        <v>54950</v>
      </c>
      <c r="E569">
        <v>58278</v>
      </c>
      <c r="F569">
        <v>61606</v>
      </c>
      <c r="G569">
        <v>64934</v>
      </c>
      <c r="H569">
        <v>68262</v>
      </c>
      <c r="I569">
        <v>71590</v>
      </c>
      <c r="J569">
        <v>74918</v>
      </c>
      <c r="K569">
        <v>78246</v>
      </c>
      <c r="L569">
        <v>66550</v>
      </c>
      <c r="M569">
        <v>87850</v>
      </c>
      <c r="N569">
        <v>93174</v>
      </c>
      <c r="O569">
        <v>98498</v>
      </c>
      <c r="P569">
        <v>103822</v>
      </c>
      <c r="Q569">
        <v>109146</v>
      </c>
      <c r="R569">
        <v>114470</v>
      </c>
      <c r="S569">
        <v>119794</v>
      </c>
      <c r="T569">
        <v>125118</v>
      </c>
      <c r="V569" s="119">
        <v>41600</v>
      </c>
      <c r="W569" s="120">
        <v>54950</v>
      </c>
      <c r="X569" s="120">
        <v>58278</v>
      </c>
      <c r="Y569" s="120">
        <v>61606</v>
      </c>
      <c r="Z569" s="120">
        <v>64934</v>
      </c>
      <c r="AA569" s="120">
        <v>68262</v>
      </c>
      <c r="AB569" s="120">
        <v>71590</v>
      </c>
      <c r="AC569" s="120">
        <v>74918</v>
      </c>
      <c r="AD569" s="121">
        <v>78246</v>
      </c>
      <c r="AE569" s="119">
        <v>66550</v>
      </c>
      <c r="AF569" s="120">
        <v>87850</v>
      </c>
      <c r="AG569" s="120">
        <v>93174</v>
      </c>
      <c r="AH569" s="120">
        <v>98498</v>
      </c>
      <c r="AI569" s="120">
        <v>103822</v>
      </c>
      <c r="AJ569" s="120">
        <v>109146</v>
      </c>
      <c r="AK569" s="120">
        <v>114470</v>
      </c>
      <c r="AL569" s="120">
        <v>119794</v>
      </c>
      <c r="AM569" s="121">
        <v>125118</v>
      </c>
      <c r="AO569" s="119">
        <v>45150</v>
      </c>
      <c r="AP569" s="120">
        <v>59600</v>
      </c>
      <c r="AQ569" s="120">
        <v>63212</v>
      </c>
      <c r="AR569" s="120">
        <v>66824</v>
      </c>
      <c r="AS569" s="120">
        <v>70436</v>
      </c>
      <c r="AT569" s="120">
        <v>74048</v>
      </c>
      <c r="AU569" s="120">
        <v>77660</v>
      </c>
      <c r="AV569" s="120">
        <v>81272</v>
      </c>
      <c r="AW569" s="121">
        <v>84884</v>
      </c>
      <c r="AX569" s="119">
        <v>72250</v>
      </c>
      <c r="AY569" s="120">
        <v>95400</v>
      </c>
      <c r="AZ569" s="120">
        <v>101180</v>
      </c>
      <c r="BA569" s="120">
        <v>106960</v>
      </c>
      <c r="BB569" s="120">
        <v>112740</v>
      </c>
      <c r="BC569" s="120">
        <v>118520</v>
      </c>
      <c r="BD569" s="120">
        <v>124300</v>
      </c>
      <c r="BE569" s="120">
        <v>130080</v>
      </c>
      <c r="BF569" s="121">
        <v>135860</v>
      </c>
      <c r="BH569" s="119">
        <v>47050</v>
      </c>
      <c r="BI569" s="120">
        <v>62150</v>
      </c>
      <c r="BJ569" s="120">
        <v>65914</v>
      </c>
      <c r="BK569" s="120">
        <v>69678</v>
      </c>
      <c r="BL569" s="120">
        <v>73442</v>
      </c>
      <c r="BM569" s="120">
        <v>77206</v>
      </c>
      <c r="BN569" s="120">
        <v>80970</v>
      </c>
      <c r="BO569" s="120">
        <v>84734</v>
      </c>
      <c r="BP569" s="121">
        <v>88498</v>
      </c>
      <c r="BQ569" s="119">
        <v>75300</v>
      </c>
      <c r="BR569" s="120">
        <v>99400</v>
      </c>
      <c r="BS569" s="120">
        <v>105424</v>
      </c>
      <c r="BT569" s="120">
        <v>111448</v>
      </c>
      <c r="BU569" s="120">
        <v>117472</v>
      </c>
      <c r="BV569" s="120">
        <v>123496</v>
      </c>
      <c r="BW569" s="120">
        <v>129520</v>
      </c>
      <c r="BX569" s="120">
        <v>135544</v>
      </c>
      <c r="BY569" s="121">
        <v>141568</v>
      </c>
    </row>
    <row r="570" spans="1:77" x14ac:dyDescent="0.25">
      <c r="A570" s="85" t="s">
        <v>744</v>
      </c>
      <c r="C570">
        <v>42450</v>
      </c>
      <c r="D570">
        <v>56050</v>
      </c>
      <c r="E570">
        <v>59446</v>
      </c>
      <c r="F570">
        <v>62842</v>
      </c>
      <c r="G570">
        <v>66238</v>
      </c>
      <c r="H570">
        <v>69634</v>
      </c>
      <c r="I570">
        <v>73030</v>
      </c>
      <c r="J570">
        <v>76426</v>
      </c>
      <c r="K570">
        <v>79822</v>
      </c>
      <c r="L570">
        <v>67900</v>
      </c>
      <c r="M570">
        <v>89650</v>
      </c>
      <c r="N570">
        <v>95082</v>
      </c>
      <c r="O570">
        <v>100514</v>
      </c>
      <c r="P570">
        <v>105946</v>
      </c>
      <c r="Q570">
        <v>111378</v>
      </c>
      <c r="R570">
        <v>116810</v>
      </c>
      <c r="S570">
        <v>122242</v>
      </c>
      <c r="T570">
        <v>127674</v>
      </c>
      <c r="V570" s="119">
        <v>46050</v>
      </c>
      <c r="W570" s="120">
        <v>60800</v>
      </c>
      <c r="X570" s="120">
        <v>64484</v>
      </c>
      <c r="Y570" s="120">
        <v>68168</v>
      </c>
      <c r="Z570" s="120">
        <v>71852</v>
      </c>
      <c r="AA570" s="120">
        <v>75536</v>
      </c>
      <c r="AB570" s="120">
        <v>79220</v>
      </c>
      <c r="AC570" s="120">
        <v>82904</v>
      </c>
      <c r="AD570" s="121">
        <v>86588</v>
      </c>
      <c r="AE570" s="119">
        <v>73700</v>
      </c>
      <c r="AF570" s="120">
        <v>97300</v>
      </c>
      <c r="AG570" s="120">
        <v>103196</v>
      </c>
      <c r="AH570" s="120">
        <v>109092</v>
      </c>
      <c r="AI570" s="120">
        <v>114988</v>
      </c>
      <c r="AJ570" s="120">
        <v>120884</v>
      </c>
      <c r="AK570" s="120">
        <v>126780</v>
      </c>
      <c r="AL570" s="120">
        <v>132676</v>
      </c>
      <c r="AM570" s="121">
        <v>138572</v>
      </c>
      <c r="AO570" s="119">
        <v>47150</v>
      </c>
      <c r="AP570" s="120">
        <v>62250</v>
      </c>
      <c r="AQ570" s="120">
        <v>66022</v>
      </c>
      <c r="AR570" s="120">
        <v>69794</v>
      </c>
      <c r="AS570" s="120">
        <v>73566</v>
      </c>
      <c r="AT570" s="120">
        <v>77338</v>
      </c>
      <c r="AU570" s="120">
        <v>81110</v>
      </c>
      <c r="AV570" s="120">
        <v>84882</v>
      </c>
      <c r="AW570" s="121">
        <v>88654</v>
      </c>
      <c r="AX570" s="119">
        <v>75450</v>
      </c>
      <c r="AY570" s="120">
        <v>99600</v>
      </c>
      <c r="AZ570" s="120">
        <v>105636</v>
      </c>
      <c r="BA570" s="120">
        <v>111672</v>
      </c>
      <c r="BB570" s="120">
        <v>117708</v>
      </c>
      <c r="BC570" s="120">
        <v>123744</v>
      </c>
      <c r="BD570" s="120">
        <v>129780</v>
      </c>
      <c r="BE570" s="120">
        <v>135816</v>
      </c>
      <c r="BF570" s="121">
        <v>141852</v>
      </c>
      <c r="BH570" s="119">
        <v>50100</v>
      </c>
      <c r="BI570" s="120">
        <v>66150</v>
      </c>
      <c r="BJ570" s="120">
        <v>70158</v>
      </c>
      <c r="BK570" s="120">
        <v>74166</v>
      </c>
      <c r="BL570" s="120">
        <v>78174</v>
      </c>
      <c r="BM570" s="120">
        <v>82182</v>
      </c>
      <c r="BN570" s="120">
        <v>86190</v>
      </c>
      <c r="BO570" s="120">
        <v>90198</v>
      </c>
      <c r="BP570" s="121">
        <v>94206</v>
      </c>
      <c r="BQ570" s="119">
        <v>80150</v>
      </c>
      <c r="BR570" s="120">
        <v>105800</v>
      </c>
      <c r="BS570" s="120">
        <v>112212</v>
      </c>
      <c r="BT570" s="120">
        <v>118624</v>
      </c>
      <c r="BU570" s="120">
        <v>125036</v>
      </c>
      <c r="BV570" s="120">
        <v>131448</v>
      </c>
      <c r="BW570" s="120">
        <v>137860</v>
      </c>
      <c r="BX570" s="120">
        <v>144272</v>
      </c>
      <c r="BY570" s="121">
        <v>150684</v>
      </c>
    </row>
    <row r="571" spans="1:77" x14ac:dyDescent="0.25">
      <c r="A571" s="85" t="s">
        <v>745</v>
      </c>
      <c r="C571">
        <v>42800</v>
      </c>
      <c r="D571">
        <v>56500</v>
      </c>
      <c r="E571">
        <v>59924</v>
      </c>
      <c r="F571">
        <v>63348</v>
      </c>
      <c r="G571">
        <v>66772</v>
      </c>
      <c r="H571">
        <v>70196</v>
      </c>
      <c r="I571">
        <v>73620</v>
      </c>
      <c r="J571">
        <v>77044</v>
      </c>
      <c r="K571">
        <v>80468</v>
      </c>
      <c r="L571">
        <v>68500</v>
      </c>
      <c r="M571">
        <v>90400</v>
      </c>
      <c r="N571">
        <v>95880</v>
      </c>
      <c r="O571">
        <v>101360</v>
      </c>
      <c r="P571">
        <v>106840</v>
      </c>
      <c r="Q571">
        <v>112320</v>
      </c>
      <c r="R571">
        <v>117800</v>
      </c>
      <c r="S571">
        <v>123280</v>
      </c>
      <c r="T571">
        <v>128760</v>
      </c>
      <c r="V571" s="119">
        <v>42800</v>
      </c>
      <c r="W571" s="120">
        <v>56500</v>
      </c>
      <c r="X571" s="120">
        <v>59924</v>
      </c>
      <c r="Y571" s="120">
        <v>63348</v>
      </c>
      <c r="Z571" s="120">
        <v>66772</v>
      </c>
      <c r="AA571" s="120">
        <v>70196</v>
      </c>
      <c r="AB571" s="120">
        <v>73620</v>
      </c>
      <c r="AC571" s="120">
        <v>77044</v>
      </c>
      <c r="AD571" s="121">
        <v>80468</v>
      </c>
      <c r="AE571" s="119">
        <v>68500</v>
      </c>
      <c r="AF571" s="120">
        <v>90450</v>
      </c>
      <c r="AG571" s="120">
        <v>95930</v>
      </c>
      <c r="AH571" s="120">
        <v>101410</v>
      </c>
      <c r="AI571" s="120">
        <v>106890</v>
      </c>
      <c r="AJ571" s="120">
        <v>112370</v>
      </c>
      <c r="AK571" s="120">
        <v>117850</v>
      </c>
      <c r="AL571" s="120">
        <v>123330</v>
      </c>
      <c r="AM571" s="121">
        <v>128810</v>
      </c>
      <c r="AO571" s="119">
        <v>45150</v>
      </c>
      <c r="AP571" s="120">
        <v>59600</v>
      </c>
      <c r="AQ571" s="120">
        <v>63212</v>
      </c>
      <c r="AR571" s="120">
        <v>66824</v>
      </c>
      <c r="AS571" s="120">
        <v>70436</v>
      </c>
      <c r="AT571" s="120">
        <v>74048</v>
      </c>
      <c r="AU571" s="120">
        <v>77660</v>
      </c>
      <c r="AV571" s="120">
        <v>81272</v>
      </c>
      <c r="AW571" s="121">
        <v>84884</v>
      </c>
      <c r="AX571" s="119">
        <v>72250</v>
      </c>
      <c r="AY571" s="120">
        <v>95400</v>
      </c>
      <c r="AZ571" s="120">
        <v>101180</v>
      </c>
      <c r="BA571" s="120">
        <v>106960</v>
      </c>
      <c r="BB571" s="120">
        <v>112740</v>
      </c>
      <c r="BC571" s="120">
        <v>118520</v>
      </c>
      <c r="BD571" s="120">
        <v>124300</v>
      </c>
      <c r="BE571" s="120">
        <v>130080</v>
      </c>
      <c r="BF571" s="121">
        <v>135860</v>
      </c>
      <c r="BH571" s="119">
        <v>47050</v>
      </c>
      <c r="BI571" s="120">
        <v>62150</v>
      </c>
      <c r="BJ571" s="120">
        <v>65914</v>
      </c>
      <c r="BK571" s="120">
        <v>69678</v>
      </c>
      <c r="BL571" s="120">
        <v>73442</v>
      </c>
      <c r="BM571" s="120">
        <v>77206</v>
      </c>
      <c r="BN571" s="120">
        <v>80970</v>
      </c>
      <c r="BO571" s="120">
        <v>84734</v>
      </c>
      <c r="BP571" s="121">
        <v>88498</v>
      </c>
      <c r="BQ571" s="119">
        <v>75300</v>
      </c>
      <c r="BR571" s="120">
        <v>99400</v>
      </c>
      <c r="BS571" s="120">
        <v>105424</v>
      </c>
      <c r="BT571" s="120">
        <v>111448</v>
      </c>
      <c r="BU571" s="120">
        <v>117472</v>
      </c>
      <c r="BV571" s="120">
        <v>123496</v>
      </c>
      <c r="BW571" s="120">
        <v>129520</v>
      </c>
      <c r="BX571" s="120">
        <v>135544</v>
      </c>
      <c r="BY571" s="121">
        <v>141568</v>
      </c>
    </row>
    <row r="572" spans="1:77" x14ac:dyDescent="0.25">
      <c r="A572" s="85" t="s">
        <v>746</v>
      </c>
      <c r="C572">
        <v>41850</v>
      </c>
      <c r="D572">
        <v>55250</v>
      </c>
      <c r="E572">
        <v>58598</v>
      </c>
      <c r="F572">
        <v>61946</v>
      </c>
      <c r="G572">
        <v>65294</v>
      </c>
      <c r="H572">
        <v>68642</v>
      </c>
      <c r="I572">
        <v>71990</v>
      </c>
      <c r="J572">
        <v>75338</v>
      </c>
      <c r="K572">
        <v>78686</v>
      </c>
      <c r="L572">
        <v>66950</v>
      </c>
      <c r="M572">
        <v>88350</v>
      </c>
      <c r="N572">
        <v>93706</v>
      </c>
      <c r="O572">
        <v>99062</v>
      </c>
      <c r="P572">
        <v>104418</v>
      </c>
      <c r="Q572">
        <v>109774</v>
      </c>
      <c r="R572">
        <v>115130</v>
      </c>
      <c r="S572">
        <v>120486</v>
      </c>
      <c r="T572">
        <v>125842</v>
      </c>
      <c r="V572" s="119">
        <v>43700</v>
      </c>
      <c r="W572" s="120">
        <v>57700</v>
      </c>
      <c r="X572" s="120">
        <v>61196</v>
      </c>
      <c r="Y572" s="120">
        <v>64692</v>
      </c>
      <c r="Z572" s="120">
        <v>68188</v>
      </c>
      <c r="AA572" s="120">
        <v>71684</v>
      </c>
      <c r="AB572" s="120">
        <v>75180</v>
      </c>
      <c r="AC572" s="120">
        <v>78676</v>
      </c>
      <c r="AD572" s="121">
        <v>82172</v>
      </c>
      <c r="AE572" s="119">
        <v>69900</v>
      </c>
      <c r="AF572" s="120">
        <v>92300</v>
      </c>
      <c r="AG572" s="120">
        <v>97892</v>
      </c>
      <c r="AH572" s="120">
        <v>103484</v>
      </c>
      <c r="AI572" s="120">
        <v>109076</v>
      </c>
      <c r="AJ572" s="120">
        <v>114668</v>
      </c>
      <c r="AK572" s="120">
        <v>120260</v>
      </c>
      <c r="AL572" s="120">
        <v>125852</v>
      </c>
      <c r="AM572" s="121">
        <v>131444</v>
      </c>
      <c r="AO572" s="119">
        <v>47250</v>
      </c>
      <c r="AP572" s="120">
        <v>62400</v>
      </c>
      <c r="AQ572" s="120">
        <v>66180</v>
      </c>
      <c r="AR572" s="120">
        <v>69960</v>
      </c>
      <c r="AS572" s="120">
        <v>73740</v>
      </c>
      <c r="AT572" s="120">
        <v>77520</v>
      </c>
      <c r="AU572" s="120">
        <v>81300</v>
      </c>
      <c r="AV572" s="120">
        <v>85080</v>
      </c>
      <c r="AW572" s="121">
        <v>88860</v>
      </c>
      <c r="AX572" s="119">
        <v>75600</v>
      </c>
      <c r="AY572" s="120">
        <v>99800</v>
      </c>
      <c r="AZ572" s="120">
        <v>105848</v>
      </c>
      <c r="BA572" s="120">
        <v>111896</v>
      </c>
      <c r="BB572" s="120">
        <v>117944</v>
      </c>
      <c r="BC572" s="120">
        <v>123992</v>
      </c>
      <c r="BD572" s="120">
        <v>130040</v>
      </c>
      <c r="BE572" s="120">
        <v>136088</v>
      </c>
      <c r="BF572" s="121">
        <v>142136</v>
      </c>
      <c r="BH572" s="119">
        <v>50600</v>
      </c>
      <c r="BI572" s="120">
        <v>66800</v>
      </c>
      <c r="BJ572" s="120">
        <v>70848</v>
      </c>
      <c r="BK572" s="120">
        <v>74896</v>
      </c>
      <c r="BL572" s="120">
        <v>78944</v>
      </c>
      <c r="BM572" s="120">
        <v>82992</v>
      </c>
      <c r="BN572" s="120">
        <v>87040</v>
      </c>
      <c r="BO572" s="120">
        <v>91088</v>
      </c>
      <c r="BP572" s="121">
        <v>95136</v>
      </c>
      <c r="BQ572" s="119">
        <v>80950</v>
      </c>
      <c r="BR572" s="120">
        <v>106900</v>
      </c>
      <c r="BS572" s="120">
        <v>113376</v>
      </c>
      <c r="BT572" s="120">
        <v>119852</v>
      </c>
      <c r="BU572" s="120">
        <v>126328</v>
      </c>
      <c r="BV572" s="120">
        <v>132804</v>
      </c>
      <c r="BW572" s="120">
        <v>139280</v>
      </c>
      <c r="BX572" s="120">
        <v>145756</v>
      </c>
      <c r="BY572" s="121">
        <v>152232</v>
      </c>
    </row>
    <row r="573" spans="1:77" x14ac:dyDescent="0.25">
      <c r="A573" s="85" t="s">
        <v>747</v>
      </c>
      <c r="C573">
        <v>41600</v>
      </c>
      <c r="D573">
        <v>54950</v>
      </c>
      <c r="E573">
        <v>58278</v>
      </c>
      <c r="F573">
        <v>61606</v>
      </c>
      <c r="G573">
        <v>64934</v>
      </c>
      <c r="H573">
        <v>68262</v>
      </c>
      <c r="I573">
        <v>71590</v>
      </c>
      <c r="J573">
        <v>74918</v>
      </c>
      <c r="K573">
        <v>78246</v>
      </c>
      <c r="L573">
        <v>66550</v>
      </c>
      <c r="M573">
        <v>87850</v>
      </c>
      <c r="N573">
        <v>93174</v>
      </c>
      <c r="O573">
        <v>98498</v>
      </c>
      <c r="P573">
        <v>103822</v>
      </c>
      <c r="Q573">
        <v>109146</v>
      </c>
      <c r="R573">
        <v>114470</v>
      </c>
      <c r="S573">
        <v>119794</v>
      </c>
      <c r="T573">
        <v>125118</v>
      </c>
      <c r="V573" s="119">
        <v>41600</v>
      </c>
      <c r="W573" s="120">
        <v>54950</v>
      </c>
      <c r="X573" s="120">
        <v>58278</v>
      </c>
      <c r="Y573" s="120">
        <v>61606</v>
      </c>
      <c r="Z573" s="120">
        <v>64934</v>
      </c>
      <c r="AA573" s="120">
        <v>68262</v>
      </c>
      <c r="AB573" s="120">
        <v>71590</v>
      </c>
      <c r="AC573" s="120">
        <v>74918</v>
      </c>
      <c r="AD573" s="121">
        <v>78246</v>
      </c>
      <c r="AE573" s="119">
        <v>66550</v>
      </c>
      <c r="AF573" s="120">
        <v>87850</v>
      </c>
      <c r="AG573" s="120">
        <v>93174</v>
      </c>
      <c r="AH573" s="120">
        <v>98498</v>
      </c>
      <c r="AI573" s="120">
        <v>103822</v>
      </c>
      <c r="AJ573" s="120">
        <v>109146</v>
      </c>
      <c r="AK573" s="120">
        <v>114470</v>
      </c>
      <c r="AL573" s="120">
        <v>119794</v>
      </c>
      <c r="AM573" s="121">
        <v>125118</v>
      </c>
      <c r="AO573" s="119">
        <v>45150</v>
      </c>
      <c r="AP573" s="120">
        <v>59600</v>
      </c>
      <c r="AQ573" s="120">
        <v>63212</v>
      </c>
      <c r="AR573" s="120">
        <v>66824</v>
      </c>
      <c r="AS573" s="120">
        <v>70436</v>
      </c>
      <c r="AT573" s="120">
        <v>74048</v>
      </c>
      <c r="AU573" s="120">
        <v>77660</v>
      </c>
      <c r="AV573" s="120">
        <v>81272</v>
      </c>
      <c r="AW573" s="121">
        <v>84884</v>
      </c>
      <c r="AX573" s="119">
        <v>72250</v>
      </c>
      <c r="AY573" s="120">
        <v>95400</v>
      </c>
      <c r="AZ573" s="120">
        <v>101180</v>
      </c>
      <c r="BA573" s="120">
        <v>106960</v>
      </c>
      <c r="BB573" s="120">
        <v>112740</v>
      </c>
      <c r="BC573" s="120">
        <v>118520</v>
      </c>
      <c r="BD573" s="120">
        <v>124300</v>
      </c>
      <c r="BE573" s="120">
        <v>130080</v>
      </c>
      <c r="BF573" s="121">
        <v>135860</v>
      </c>
      <c r="BH573" s="119">
        <v>47050</v>
      </c>
      <c r="BI573" s="120">
        <v>62150</v>
      </c>
      <c r="BJ573" s="120">
        <v>65914</v>
      </c>
      <c r="BK573" s="120">
        <v>69678</v>
      </c>
      <c r="BL573" s="120">
        <v>73442</v>
      </c>
      <c r="BM573" s="120">
        <v>77206</v>
      </c>
      <c r="BN573" s="120">
        <v>80970</v>
      </c>
      <c r="BO573" s="120">
        <v>84734</v>
      </c>
      <c r="BP573" s="121">
        <v>88498</v>
      </c>
      <c r="BQ573" s="119">
        <v>75300</v>
      </c>
      <c r="BR573" s="120">
        <v>99400</v>
      </c>
      <c r="BS573" s="120">
        <v>105424</v>
      </c>
      <c r="BT573" s="120">
        <v>111448</v>
      </c>
      <c r="BU573" s="120">
        <v>117472</v>
      </c>
      <c r="BV573" s="120">
        <v>123496</v>
      </c>
      <c r="BW573" s="120">
        <v>129520</v>
      </c>
      <c r="BX573" s="120">
        <v>135544</v>
      </c>
      <c r="BY573" s="121">
        <v>141568</v>
      </c>
    </row>
    <row r="574" spans="1:77" x14ac:dyDescent="0.25">
      <c r="A574" s="85" t="s">
        <v>748</v>
      </c>
      <c r="C574">
        <v>46950</v>
      </c>
      <c r="D574">
        <v>62000</v>
      </c>
      <c r="E574">
        <v>65756</v>
      </c>
      <c r="F574">
        <v>69512</v>
      </c>
      <c r="G574">
        <v>73268</v>
      </c>
      <c r="H574">
        <v>77024</v>
      </c>
      <c r="I574">
        <v>80780</v>
      </c>
      <c r="J574">
        <v>84536</v>
      </c>
      <c r="K574">
        <v>88292</v>
      </c>
      <c r="L574">
        <v>75100</v>
      </c>
      <c r="M574">
        <v>99150</v>
      </c>
      <c r="N574">
        <v>105158</v>
      </c>
      <c r="O574">
        <v>111166</v>
      </c>
      <c r="P574">
        <v>117174</v>
      </c>
      <c r="Q574">
        <v>123182</v>
      </c>
      <c r="R574">
        <v>129190</v>
      </c>
      <c r="S574">
        <v>135198</v>
      </c>
      <c r="T574">
        <v>141206</v>
      </c>
      <c r="V574" s="119">
        <v>49600</v>
      </c>
      <c r="W574" s="120">
        <v>65500</v>
      </c>
      <c r="X574" s="120">
        <v>69468</v>
      </c>
      <c r="Y574" s="120">
        <v>73436</v>
      </c>
      <c r="Z574" s="120">
        <v>77404</v>
      </c>
      <c r="AA574" s="120">
        <v>81372</v>
      </c>
      <c r="AB574" s="120">
        <v>85340</v>
      </c>
      <c r="AC574" s="120">
        <v>89308</v>
      </c>
      <c r="AD574" s="121">
        <v>93276</v>
      </c>
      <c r="AE574" s="119">
        <v>79350</v>
      </c>
      <c r="AF574" s="120">
        <v>104750</v>
      </c>
      <c r="AG574" s="120">
        <v>111098</v>
      </c>
      <c r="AH574" s="120">
        <v>117446</v>
      </c>
      <c r="AI574" s="120">
        <v>123794</v>
      </c>
      <c r="AJ574" s="120">
        <v>130142</v>
      </c>
      <c r="AK574" s="120">
        <v>136490</v>
      </c>
      <c r="AL574" s="120">
        <v>142838</v>
      </c>
      <c r="AM574" s="121">
        <v>149186</v>
      </c>
      <c r="AO574" s="119">
        <v>52400</v>
      </c>
      <c r="AP574" s="120">
        <v>69200</v>
      </c>
      <c r="AQ574" s="120">
        <v>73392</v>
      </c>
      <c r="AR574" s="120">
        <v>77584</v>
      </c>
      <c r="AS574" s="120">
        <v>81776</v>
      </c>
      <c r="AT574" s="120">
        <v>85968</v>
      </c>
      <c r="AU574" s="120">
        <v>90160</v>
      </c>
      <c r="AV574" s="120">
        <v>94352</v>
      </c>
      <c r="AW574" s="121">
        <v>98544</v>
      </c>
      <c r="AX574" s="119">
        <v>83850</v>
      </c>
      <c r="AY574" s="120">
        <v>110700</v>
      </c>
      <c r="AZ574" s="120">
        <v>117408</v>
      </c>
      <c r="BA574" s="120">
        <v>124116</v>
      </c>
      <c r="BB574" s="120">
        <v>130824</v>
      </c>
      <c r="BC574" s="120">
        <v>137532</v>
      </c>
      <c r="BD574" s="120">
        <v>144240</v>
      </c>
      <c r="BE574" s="120">
        <v>150948</v>
      </c>
      <c r="BF574" s="121">
        <v>157656</v>
      </c>
      <c r="BH574" s="119">
        <v>52900</v>
      </c>
      <c r="BI574" s="120">
        <v>69850</v>
      </c>
      <c r="BJ574" s="120">
        <v>74082</v>
      </c>
      <c r="BK574" s="120">
        <v>78314</v>
      </c>
      <c r="BL574" s="120">
        <v>82546</v>
      </c>
      <c r="BM574" s="120">
        <v>86778</v>
      </c>
      <c r="BN574" s="120">
        <v>91010</v>
      </c>
      <c r="BO574" s="120">
        <v>95242</v>
      </c>
      <c r="BP574" s="121">
        <v>99474</v>
      </c>
      <c r="BQ574" s="119">
        <v>84650</v>
      </c>
      <c r="BR574" s="120">
        <v>111750</v>
      </c>
      <c r="BS574" s="120">
        <v>118522</v>
      </c>
      <c r="BT574" s="120">
        <v>125294</v>
      </c>
      <c r="BU574" s="120">
        <v>132066</v>
      </c>
      <c r="BV574" s="120">
        <v>138838</v>
      </c>
      <c r="BW574" s="120">
        <v>145610</v>
      </c>
      <c r="BX574" s="120">
        <v>152382</v>
      </c>
      <c r="BY574" s="121">
        <v>159154</v>
      </c>
    </row>
    <row r="575" spans="1:77" x14ac:dyDescent="0.25">
      <c r="A575" s="85" t="s">
        <v>749</v>
      </c>
      <c r="C575">
        <v>41600</v>
      </c>
      <c r="D575">
        <v>54950</v>
      </c>
      <c r="E575">
        <v>58278</v>
      </c>
      <c r="F575">
        <v>61606</v>
      </c>
      <c r="G575">
        <v>64934</v>
      </c>
      <c r="H575">
        <v>68262</v>
      </c>
      <c r="I575">
        <v>71590</v>
      </c>
      <c r="J575">
        <v>74918</v>
      </c>
      <c r="K575">
        <v>78246</v>
      </c>
      <c r="L575">
        <v>66550</v>
      </c>
      <c r="M575">
        <v>87850</v>
      </c>
      <c r="N575">
        <v>93174</v>
      </c>
      <c r="O575">
        <v>98498</v>
      </c>
      <c r="P575">
        <v>103822</v>
      </c>
      <c r="Q575">
        <v>109146</v>
      </c>
      <c r="R575">
        <v>114470</v>
      </c>
      <c r="S575">
        <v>119794</v>
      </c>
      <c r="T575">
        <v>125118</v>
      </c>
      <c r="V575" s="119">
        <v>42100</v>
      </c>
      <c r="W575" s="120">
        <v>55600</v>
      </c>
      <c r="X575" s="120">
        <v>58968</v>
      </c>
      <c r="Y575" s="120">
        <v>62336</v>
      </c>
      <c r="Z575" s="120">
        <v>65704</v>
      </c>
      <c r="AA575" s="120">
        <v>69072</v>
      </c>
      <c r="AB575" s="120">
        <v>72440</v>
      </c>
      <c r="AC575" s="120">
        <v>75808</v>
      </c>
      <c r="AD575" s="121">
        <v>79176</v>
      </c>
      <c r="AE575" s="119">
        <v>67350</v>
      </c>
      <c r="AF575" s="120">
        <v>88950</v>
      </c>
      <c r="AG575" s="120">
        <v>94338</v>
      </c>
      <c r="AH575" s="120">
        <v>99726</v>
      </c>
      <c r="AI575" s="120">
        <v>105114</v>
      </c>
      <c r="AJ575" s="120">
        <v>110502</v>
      </c>
      <c r="AK575" s="120">
        <v>115890</v>
      </c>
      <c r="AL575" s="120">
        <v>121278</v>
      </c>
      <c r="AM575" s="121">
        <v>126666</v>
      </c>
      <c r="AO575" s="119">
        <v>45950</v>
      </c>
      <c r="AP575" s="120">
        <v>60700</v>
      </c>
      <c r="AQ575" s="120">
        <v>64376</v>
      </c>
      <c r="AR575" s="120">
        <v>68052</v>
      </c>
      <c r="AS575" s="120">
        <v>71728</v>
      </c>
      <c r="AT575" s="120">
        <v>75404</v>
      </c>
      <c r="AU575" s="120">
        <v>79080</v>
      </c>
      <c r="AV575" s="120">
        <v>82756</v>
      </c>
      <c r="AW575" s="121">
        <v>86432</v>
      </c>
      <c r="AX575" s="119">
        <v>73500</v>
      </c>
      <c r="AY575" s="120">
        <v>97050</v>
      </c>
      <c r="AZ575" s="120">
        <v>102930</v>
      </c>
      <c r="BA575" s="120">
        <v>108810</v>
      </c>
      <c r="BB575" s="120">
        <v>114690</v>
      </c>
      <c r="BC575" s="120">
        <v>120570</v>
      </c>
      <c r="BD575" s="120">
        <v>126450</v>
      </c>
      <c r="BE575" s="120">
        <v>132330</v>
      </c>
      <c r="BF575" s="121">
        <v>138210</v>
      </c>
      <c r="BH575" s="119">
        <v>47050</v>
      </c>
      <c r="BI575" s="120">
        <v>62150</v>
      </c>
      <c r="BJ575" s="120">
        <v>65914</v>
      </c>
      <c r="BK575" s="120">
        <v>69678</v>
      </c>
      <c r="BL575" s="120">
        <v>73442</v>
      </c>
      <c r="BM575" s="120">
        <v>77206</v>
      </c>
      <c r="BN575" s="120">
        <v>80970</v>
      </c>
      <c r="BO575" s="120">
        <v>84734</v>
      </c>
      <c r="BP575" s="121">
        <v>88498</v>
      </c>
      <c r="BQ575" s="119">
        <v>75300</v>
      </c>
      <c r="BR575" s="120">
        <v>99400</v>
      </c>
      <c r="BS575" s="120">
        <v>105424</v>
      </c>
      <c r="BT575" s="120">
        <v>111448</v>
      </c>
      <c r="BU575" s="120">
        <v>117472</v>
      </c>
      <c r="BV575" s="120">
        <v>123496</v>
      </c>
      <c r="BW575" s="120">
        <v>129520</v>
      </c>
      <c r="BX575" s="120">
        <v>135544</v>
      </c>
      <c r="BY575" s="121">
        <v>141568</v>
      </c>
    </row>
    <row r="576" spans="1:77" x14ac:dyDescent="0.25">
      <c r="A576" s="85" t="s">
        <v>750</v>
      </c>
      <c r="C576">
        <v>42100</v>
      </c>
      <c r="D576">
        <v>55600</v>
      </c>
      <c r="E576">
        <v>58968</v>
      </c>
      <c r="F576">
        <v>62336</v>
      </c>
      <c r="G576">
        <v>65704</v>
      </c>
      <c r="H576">
        <v>69072</v>
      </c>
      <c r="I576">
        <v>72440</v>
      </c>
      <c r="J576">
        <v>75808</v>
      </c>
      <c r="K576">
        <v>79176</v>
      </c>
      <c r="L576">
        <v>67350</v>
      </c>
      <c r="M576">
        <v>88900</v>
      </c>
      <c r="N576">
        <v>94288</v>
      </c>
      <c r="O576">
        <v>99676</v>
      </c>
      <c r="P576">
        <v>105064</v>
      </c>
      <c r="Q576">
        <v>110452</v>
      </c>
      <c r="R576">
        <v>115840</v>
      </c>
      <c r="S576">
        <v>121228</v>
      </c>
      <c r="T576">
        <v>126616</v>
      </c>
      <c r="V576" s="119">
        <v>46300</v>
      </c>
      <c r="W576" s="120">
        <v>61150</v>
      </c>
      <c r="X576" s="120">
        <v>64854</v>
      </c>
      <c r="Y576" s="120">
        <v>68558</v>
      </c>
      <c r="Z576" s="120">
        <v>72262</v>
      </c>
      <c r="AA576" s="120">
        <v>75966</v>
      </c>
      <c r="AB576" s="120">
        <v>79670</v>
      </c>
      <c r="AC576" s="120">
        <v>83374</v>
      </c>
      <c r="AD576" s="121">
        <v>87078</v>
      </c>
      <c r="AE576" s="119">
        <v>74050</v>
      </c>
      <c r="AF576" s="120">
        <v>97750</v>
      </c>
      <c r="AG576" s="120">
        <v>103674</v>
      </c>
      <c r="AH576" s="120">
        <v>109598</v>
      </c>
      <c r="AI576" s="120">
        <v>115522</v>
      </c>
      <c r="AJ576" s="120">
        <v>121446</v>
      </c>
      <c r="AK576" s="120">
        <v>127370</v>
      </c>
      <c r="AL576" s="120">
        <v>133294</v>
      </c>
      <c r="AM576" s="121">
        <v>139218</v>
      </c>
      <c r="AO576" s="119">
        <v>50550</v>
      </c>
      <c r="AP576" s="120">
        <v>66750</v>
      </c>
      <c r="AQ576" s="120">
        <v>70794</v>
      </c>
      <c r="AR576" s="120">
        <v>74838</v>
      </c>
      <c r="AS576" s="120">
        <v>78882</v>
      </c>
      <c r="AT576" s="120">
        <v>82926</v>
      </c>
      <c r="AU576" s="120">
        <v>86970</v>
      </c>
      <c r="AV576" s="120">
        <v>91014</v>
      </c>
      <c r="AW576" s="121">
        <v>95058</v>
      </c>
      <c r="AX576" s="119">
        <v>80850</v>
      </c>
      <c r="AY576" s="120">
        <v>106750</v>
      </c>
      <c r="AZ576" s="120">
        <v>113218</v>
      </c>
      <c r="BA576" s="120">
        <v>119686</v>
      </c>
      <c r="BB576" s="120">
        <v>126154</v>
      </c>
      <c r="BC576" s="120">
        <v>132622</v>
      </c>
      <c r="BD576" s="120">
        <v>139090</v>
      </c>
      <c r="BE576" s="120">
        <v>145558</v>
      </c>
      <c r="BF576" s="121">
        <v>152026</v>
      </c>
      <c r="BH576" s="119">
        <v>55000</v>
      </c>
      <c r="BI576" s="120">
        <v>72600</v>
      </c>
      <c r="BJ576" s="120">
        <v>77000</v>
      </c>
      <c r="BK576" s="120">
        <v>81400</v>
      </c>
      <c r="BL576" s="120">
        <v>85800</v>
      </c>
      <c r="BM576" s="120">
        <v>90200</v>
      </c>
      <c r="BN576" s="120">
        <v>94600</v>
      </c>
      <c r="BO576" s="120">
        <v>99000</v>
      </c>
      <c r="BP576" s="121">
        <v>103400</v>
      </c>
      <c r="BQ576" s="119">
        <v>88000</v>
      </c>
      <c r="BR576" s="120">
        <v>116200</v>
      </c>
      <c r="BS576" s="120">
        <v>123240</v>
      </c>
      <c r="BT576" s="120">
        <v>130280</v>
      </c>
      <c r="BU576" s="120">
        <v>137320</v>
      </c>
      <c r="BV576" s="120">
        <v>144360</v>
      </c>
      <c r="BW576" s="120">
        <v>151400</v>
      </c>
      <c r="BX576" s="120">
        <v>158440</v>
      </c>
      <c r="BY576" s="121">
        <v>165480</v>
      </c>
    </row>
    <row r="577" spans="1:77" x14ac:dyDescent="0.25">
      <c r="A577" s="85" t="s">
        <v>751</v>
      </c>
      <c r="C577">
        <v>50350</v>
      </c>
      <c r="D577">
        <v>66500</v>
      </c>
      <c r="E577">
        <v>70528</v>
      </c>
      <c r="F577">
        <v>74556</v>
      </c>
      <c r="G577">
        <v>78584</v>
      </c>
      <c r="H577">
        <v>82612</v>
      </c>
      <c r="I577">
        <v>86640</v>
      </c>
      <c r="J577">
        <v>90668</v>
      </c>
      <c r="K577">
        <v>94696</v>
      </c>
      <c r="L577">
        <v>80550</v>
      </c>
      <c r="M577">
        <v>106350</v>
      </c>
      <c r="N577">
        <v>112794</v>
      </c>
      <c r="O577">
        <v>119238</v>
      </c>
      <c r="P577">
        <v>125682</v>
      </c>
      <c r="Q577">
        <v>132126</v>
      </c>
      <c r="R577">
        <v>138570</v>
      </c>
      <c r="S577">
        <v>145014</v>
      </c>
      <c r="T577">
        <v>151458</v>
      </c>
      <c r="V577" s="119">
        <v>54750</v>
      </c>
      <c r="W577" s="120">
        <v>72300</v>
      </c>
      <c r="X577" s="120">
        <v>76680</v>
      </c>
      <c r="Y577" s="120">
        <v>81060</v>
      </c>
      <c r="Z577" s="120">
        <v>85440</v>
      </c>
      <c r="AA577" s="120">
        <v>89820</v>
      </c>
      <c r="AB577" s="120">
        <v>94200</v>
      </c>
      <c r="AC577" s="120">
        <v>98580</v>
      </c>
      <c r="AD577" s="121">
        <v>102960</v>
      </c>
      <c r="AE577" s="119">
        <v>87600</v>
      </c>
      <c r="AF577" s="120">
        <v>115650</v>
      </c>
      <c r="AG577" s="120">
        <v>122658</v>
      </c>
      <c r="AH577" s="120">
        <v>129666</v>
      </c>
      <c r="AI577" s="120">
        <v>136674</v>
      </c>
      <c r="AJ577" s="120">
        <v>143682</v>
      </c>
      <c r="AK577" s="120">
        <v>150690</v>
      </c>
      <c r="AL577" s="120">
        <v>157698</v>
      </c>
      <c r="AM577" s="121">
        <v>164706</v>
      </c>
      <c r="AO577" s="119">
        <v>56850</v>
      </c>
      <c r="AP577" s="120">
        <v>75050</v>
      </c>
      <c r="AQ577" s="120">
        <v>79598</v>
      </c>
      <c r="AR577" s="120">
        <v>84146</v>
      </c>
      <c r="AS577" s="120">
        <v>88694</v>
      </c>
      <c r="AT577" s="120">
        <v>93242</v>
      </c>
      <c r="AU577" s="120">
        <v>97790</v>
      </c>
      <c r="AV577" s="120">
        <v>102338</v>
      </c>
      <c r="AW577" s="121">
        <v>106886</v>
      </c>
      <c r="AX577" s="119">
        <v>90950</v>
      </c>
      <c r="AY577" s="120">
        <v>120100</v>
      </c>
      <c r="AZ577" s="120">
        <v>127376</v>
      </c>
      <c r="BA577" s="120">
        <v>134652</v>
      </c>
      <c r="BB577" s="120">
        <v>141928</v>
      </c>
      <c r="BC577" s="120">
        <v>149204</v>
      </c>
      <c r="BD577" s="120">
        <v>156480</v>
      </c>
      <c r="BE577" s="120">
        <v>163756</v>
      </c>
      <c r="BF577" s="121">
        <v>171032</v>
      </c>
      <c r="BH577" s="119">
        <v>57000</v>
      </c>
      <c r="BI577" s="120">
        <v>75250</v>
      </c>
      <c r="BJ577" s="120">
        <v>79810</v>
      </c>
      <c r="BK577" s="120">
        <v>84370</v>
      </c>
      <c r="BL577" s="120">
        <v>88930</v>
      </c>
      <c r="BM577" s="120">
        <v>93490</v>
      </c>
      <c r="BN577" s="120">
        <v>98050</v>
      </c>
      <c r="BO577" s="120">
        <v>102610</v>
      </c>
      <c r="BP577" s="121">
        <v>107170</v>
      </c>
      <c r="BQ577" s="119">
        <v>91200</v>
      </c>
      <c r="BR577" s="120">
        <v>120400</v>
      </c>
      <c r="BS577" s="120">
        <v>127696</v>
      </c>
      <c r="BT577" s="120">
        <v>134992</v>
      </c>
      <c r="BU577" s="120">
        <v>142288</v>
      </c>
      <c r="BV577" s="120">
        <v>149584</v>
      </c>
      <c r="BW577" s="120">
        <v>156880</v>
      </c>
      <c r="BX577" s="120">
        <v>164176</v>
      </c>
      <c r="BY577" s="121">
        <v>171472</v>
      </c>
    </row>
    <row r="578" spans="1:77" x14ac:dyDescent="0.25">
      <c r="A578" s="85" t="s">
        <v>752</v>
      </c>
      <c r="C578">
        <v>44350</v>
      </c>
      <c r="D578">
        <v>58550</v>
      </c>
      <c r="E578">
        <v>62098</v>
      </c>
      <c r="F578">
        <v>65646</v>
      </c>
      <c r="G578">
        <v>69194</v>
      </c>
      <c r="H578">
        <v>72742</v>
      </c>
      <c r="I578">
        <v>76290</v>
      </c>
      <c r="J578">
        <v>79838</v>
      </c>
      <c r="K578">
        <v>83386</v>
      </c>
      <c r="L578">
        <v>70950</v>
      </c>
      <c r="M578">
        <v>93650</v>
      </c>
      <c r="N578">
        <v>99326</v>
      </c>
      <c r="O578">
        <v>105002</v>
      </c>
      <c r="P578">
        <v>110678</v>
      </c>
      <c r="Q578">
        <v>116354</v>
      </c>
      <c r="R578">
        <v>122030</v>
      </c>
      <c r="S578">
        <v>127706</v>
      </c>
      <c r="T578">
        <v>133382</v>
      </c>
      <c r="V578" s="119">
        <v>48500</v>
      </c>
      <c r="W578" s="120">
        <v>64050</v>
      </c>
      <c r="X578" s="120">
        <v>67930</v>
      </c>
      <c r="Y578" s="120">
        <v>71810</v>
      </c>
      <c r="Z578" s="120">
        <v>75690</v>
      </c>
      <c r="AA578" s="120">
        <v>79570</v>
      </c>
      <c r="AB578" s="120">
        <v>83450</v>
      </c>
      <c r="AC578" s="120">
        <v>87330</v>
      </c>
      <c r="AD578" s="121">
        <v>91210</v>
      </c>
      <c r="AE578" s="119">
        <v>77600</v>
      </c>
      <c r="AF578" s="120">
        <v>102450</v>
      </c>
      <c r="AG578" s="120">
        <v>108658</v>
      </c>
      <c r="AH578" s="120">
        <v>114866</v>
      </c>
      <c r="AI578" s="120">
        <v>121074</v>
      </c>
      <c r="AJ578" s="120">
        <v>127282</v>
      </c>
      <c r="AK578" s="120">
        <v>133490</v>
      </c>
      <c r="AL578" s="120">
        <v>139698</v>
      </c>
      <c r="AM578" s="121">
        <v>145906</v>
      </c>
      <c r="AO578" s="119">
        <v>51600</v>
      </c>
      <c r="AP578" s="120">
        <v>68150</v>
      </c>
      <c r="AQ578" s="120">
        <v>72278</v>
      </c>
      <c r="AR578" s="120">
        <v>76406</v>
      </c>
      <c r="AS578" s="120">
        <v>80534</v>
      </c>
      <c r="AT578" s="120">
        <v>84662</v>
      </c>
      <c r="AU578" s="120">
        <v>88790</v>
      </c>
      <c r="AV578" s="120">
        <v>92918</v>
      </c>
      <c r="AW578" s="121">
        <v>97046</v>
      </c>
      <c r="AX578" s="119">
        <v>82550</v>
      </c>
      <c r="AY578" s="120">
        <v>109000</v>
      </c>
      <c r="AZ578" s="120">
        <v>115604</v>
      </c>
      <c r="BA578" s="120">
        <v>122208</v>
      </c>
      <c r="BB578" s="120">
        <v>128812</v>
      </c>
      <c r="BC578" s="120">
        <v>135416</v>
      </c>
      <c r="BD578" s="120">
        <v>142020</v>
      </c>
      <c r="BE578" s="120">
        <v>148624</v>
      </c>
      <c r="BF578" s="121">
        <v>155228</v>
      </c>
      <c r="BH578" s="119">
        <v>52300</v>
      </c>
      <c r="BI578" s="120">
        <v>69050</v>
      </c>
      <c r="BJ578" s="120">
        <v>73234</v>
      </c>
      <c r="BK578" s="120">
        <v>77418</v>
      </c>
      <c r="BL578" s="120">
        <v>81602</v>
      </c>
      <c r="BM578" s="120">
        <v>85786</v>
      </c>
      <c r="BN578" s="120">
        <v>89970</v>
      </c>
      <c r="BO578" s="120">
        <v>94154</v>
      </c>
      <c r="BP578" s="121">
        <v>98338</v>
      </c>
      <c r="BQ578" s="119">
        <v>83700</v>
      </c>
      <c r="BR578" s="120">
        <v>110500</v>
      </c>
      <c r="BS578" s="120">
        <v>117196</v>
      </c>
      <c r="BT578" s="120">
        <v>123892</v>
      </c>
      <c r="BU578" s="120">
        <v>130588</v>
      </c>
      <c r="BV578" s="120">
        <v>137284</v>
      </c>
      <c r="BW578" s="120">
        <v>143980</v>
      </c>
      <c r="BX578" s="120">
        <v>150676</v>
      </c>
      <c r="BY578" s="121">
        <v>157372</v>
      </c>
    </row>
    <row r="579" spans="1:77" x14ac:dyDescent="0.25">
      <c r="A579" s="85" t="s">
        <v>753</v>
      </c>
      <c r="C579">
        <v>41600</v>
      </c>
      <c r="D579">
        <v>54950</v>
      </c>
      <c r="E579">
        <v>58278</v>
      </c>
      <c r="F579">
        <v>61606</v>
      </c>
      <c r="G579">
        <v>64934</v>
      </c>
      <c r="H579">
        <v>68262</v>
      </c>
      <c r="I579">
        <v>71590</v>
      </c>
      <c r="J579">
        <v>74918</v>
      </c>
      <c r="K579">
        <v>78246</v>
      </c>
      <c r="L579">
        <v>66550</v>
      </c>
      <c r="M579">
        <v>87850</v>
      </c>
      <c r="N579">
        <v>93174</v>
      </c>
      <c r="O579">
        <v>98498</v>
      </c>
      <c r="P579">
        <v>103822</v>
      </c>
      <c r="Q579">
        <v>109146</v>
      </c>
      <c r="R579">
        <v>114470</v>
      </c>
      <c r="S579">
        <v>119794</v>
      </c>
      <c r="T579">
        <v>125118</v>
      </c>
      <c r="V579" s="119">
        <v>41600</v>
      </c>
      <c r="W579" s="120">
        <v>54950</v>
      </c>
      <c r="X579" s="120">
        <v>58278</v>
      </c>
      <c r="Y579" s="120">
        <v>61606</v>
      </c>
      <c r="Z579" s="120">
        <v>64934</v>
      </c>
      <c r="AA579" s="120">
        <v>68262</v>
      </c>
      <c r="AB579" s="120">
        <v>71590</v>
      </c>
      <c r="AC579" s="120">
        <v>74918</v>
      </c>
      <c r="AD579" s="121">
        <v>78246</v>
      </c>
      <c r="AE579" s="119">
        <v>66550</v>
      </c>
      <c r="AF579" s="120">
        <v>87850</v>
      </c>
      <c r="AG579" s="120">
        <v>93174</v>
      </c>
      <c r="AH579" s="120">
        <v>98498</v>
      </c>
      <c r="AI579" s="120">
        <v>103822</v>
      </c>
      <c r="AJ579" s="120">
        <v>109146</v>
      </c>
      <c r="AK579" s="120">
        <v>114470</v>
      </c>
      <c r="AL579" s="120">
        <v>119794</v>
      </c>
      <c r="AM579" s="121">
        <v>125118</v>
      </c>
      <c r="AO579" s="119">
        <v>45150</v>
      </c>
      <c r="AP579" s="120">
        <v>59600</v>
      </c>
      <c r="AQ579" s="120">
        <v>63212</v>
      </c>
      <c r="AR579" s="120">
        <v>66824</v>
      </c>
      <c r="AS579" s="120">
        <v>70436</v>
      </c>
      <c r="AT579" s="120">
        <v>74048</v>
      </c>
      <c r="AU579" s="120">
        <v>77660</v>
      </c>
      <c r="AV579" s="120">
        <v>81272</v>
      </c>
      <c r="AW579" s="121">
        <v>84884</v>
      </c>
      <c r="AX579" s="119">
        <v>72250</v>
      </c>
      <c r="AY579" s="120">
        <v>95400</v>
      </c>
      <c r="AZ579" s="120">
        <v>101180</v>
      </c>
      <c r="BA579" s="120">
        <v>106960</v>
      </c>
      <c r="BB579" s="120">
        <v>112740</v>
      </c>
      <c r="BC579" s="120">
        <v>118520</v>
      </c>
      <c r="BD579" s="120">
        <v>124300</v>
      </c>
      <c r="BE579" s="120">
        <v>130080</v>
      </c>
      <c r="BF579" s="121">
        <v>135860</v>
      </c>
      <c r="BH579" s="119">
        <v>48100</v>
      </c>
      <c r="BI579" s="120">
        <v>63500</v>
      </c>
      <c r="BJ579" s="120">
        <v>67348</v>
      </c>
      <c r="BK579" s="120">
        <v>71196</v>
      </c>
      <c r="BL579" s="120">
        <v>75044</v>
      </c>
      <c r="BM579" s="120">
        <v>78892</v>
      </c>
      <c r="BN579" s="120">
        <v>82740</v>
      </c>
      <c r="BO579" s="120">
        <v>86588</v>
      </c>
      <c r="BP579" s="121">
        <v>90436</v>
      </c>
      <c r="BQ579" s="119">
        <v>76950</v>
      </c>
      <c r="BR579" s="120">
        <v>101600</v>
      </c>
      <c r="BS579" s="120">
        <v>107756</v>
      </c>
      <c r="BT579" s="120">
        <v>113912</v>
      </c>
      <c r="BU579" s="120">
        <v>120068</v>
      </c>
      <c r="BV579" s="120">
        <v>126224</v>
      </c>
      <c r="BW579" s="120">
        <v>132380</v>
      </c>
      <c r="BX579" s="120">
        <v>138536</v>
      </c>
      <c r="BY579" s="121">
        <v>144692</v>
      </c>
    </row>
    <row r="580" spans="1:77" x14ac:dyDescent="0.25">
      <c r="A580" s="85" t="s">
        <v>754</v>
      </c>
      <c r="C580">
        <v>41600</v>
      </c>
      <c r="D580">
        <v>54950</v>
      </c>
      <c r="E580">
        <v>58278</v>
      </c>
      <c r="F580">
        <v>61606</v>
      </c>
      <c r="G580">
        <v>64934</v>
      </c>
      <c r="H580">
        <v>68262</v>
      </c>
      <c r="I580">
        <v>71590</v>
      </c>
      <c r="J580">
        <v>74918</v>
      </c>
      <c r="K580">
        <v>78246</v>
      </c>
      <c r="L580">
        <v>66550</v>
      </c>
      <c r="M580">
        <v>87850</v>
      </c>
      <c r="N580">
        <v>93174</v>
      </c>
      <c r="O580">
        <v>98498</v>
      </c>
      <c r="P580">
        <v>103822</v>
      </c>
      <c r="Q580">
        <v>109146</v>
      </c>
      <c r="R580">
        <v>114470</v>
      </c>
      <c r="S580">
        <v>119794</v>
      </c>
      <c r="T580">
        <v>125118</v>
      </c>
      <c r="V580" s="119">
        <v>41600</v>
      </c>
      <c r="W580" s="120">
        <v>54950</v>
      </c>
      <c r="X580" s="120">
        <v>58278</v>
      </c>
      <c r="Y580" s="120">
        <v>61606</v>
      </c>
      <c r="Z580" s="120">
        <v>64934</v>
      </c>
      <c r="AA580" s="120">
        <v>68262</v>
      </c>
      <c r="AB580" s="120">
        <v>71590</v>
      </c>
      <c r="AC580" s="120">
        <v>74918</v>
      </c>
      <c r="AD580" s="121">
        <v>78246</v>
      </c>
      <c r="AE580" s="119">
        <v>66550</v>
      </c>
      <c r="AF580" s="120">
        <v>87850</v>
      </c>
      <c r="AG580" s="120">
        <v>93174</v>
      </c>
      <c r="AH580" s="120">
        <v>98498</v>
      </c>
      <c r="AI580" s="120">
        <v>103822</v>
      </c>
      <c r="AJ580" s="120">
        <v>109146</v>
      </c>
      <c r="AK580" s="120">
        <v>114470</v>
      </c>
      <c r="AL580" s="120">
        <v>119794</v>
      </c>
      <c r="AM580" s="121">
        <v>125118</v>
      </c>
      <c r="AO580" s="119">
        <v>45150</v>
      </c>
      <c r="AP580" s="120">
        <v>59600</v>
      </c>
      <c r="AQ580" s="120">
        <v>63212</v>
      </c>
      <c r="AR580" s="120">
        <v>66824</v>
      </c>
      <c r="AS580" s="120">
        <v>70436</v>
      </c>
      <c r="AT580" s="120">
        <v>74048</v>
      </c>
      <c r="AU580" s="120">
        <v>77660</v>
      </c>
      <c r="AV580" s="120">
        <v>81272</v>
      </c>
      <c r="AW580" s="121">
        <v>84884</v>
      </c>
      <c r="AX580" s="119">
        <v>72250</v>
      </c>
      <c r="AY580" s="120">
        <v>95400</v>
      </c>
      <c r="AZ580" s="120">
        <v>101180</v>
      </c>
      <c r="BA580" s="120">
        <v>106960</v>
      </c>
      <c r="BB580" s="120">
        <v>112740</v>
      </c>
      <c r="BC580" s="120">
        <v>118520</v>
      </c>
      <c r="BD580" s="120">
        <v>124300</v>
      </c>
      <c r="BE580" s="120">
        <v>130080</v>
      </c>
      <c r="BF580" s="121">
        <v>135860</v>
      </c>
      <c r="BH580" s="119">
        <v>47050</v>
      </c>
      <c r="BI580" s="120">
        <v>62150</v>
      </c>
      <c r="BJ580" s="120">
        <v>65914</v>
      </c>
      <c r="BK580" s="120">
        <v>69678</v>
      </c>
      <c r="BL580" s="120">
        <v>73442</v>
      </c>
      <c r="BM580" s="120">
        <v>77206</v>
      </c>
      <c r="BN580" s="120">
        <v>80970</v>
      </c>
      <c r="BO580" s="120">
        <v>84734</v>
      </c>
      <c r="BP580" s="121">
        <v>88498</v>
      </c>
      <c r="BQ580" s="119">
        <v>75300</v>
      </c>
      <c r="BR580" s="120">
        <v>99400</v>
      </c>
      <c r="BS580" s="120">
        <v>105424</v>
      </c>
      <c r="BT580" s="120">
        <v>111448</v>
      </c>
      <c r="BU580" s="120">
        <v>117472</v>
      </c>
      <c r="BV580" s="120">
        <v>123496</v>
      </c>
      <c r="BW580" s="120">
        <v>129520</v>
      </c>
      <c r="BX580" s="120">
        <v>135544</v>
      </c>
      <c r="BY580" s="121">
        <v>141568</v>
      </c>
    </row>
    <row r="581" spans="1:77" x14ac:dyDescent="0.25">
      <c r="A581" s="85" t="s">
        <v>755</v>
      </c>
      <c r="C581">
        <v>43600</v>
      </c>
      <c r="D581">
        <v>57600</v>
      </c>
      <c r="E581">
        <v>61088</v>
      </c>
      <c r="F581">
        <v>64576</v>
      </c>
      <c r="G581">
        <v>68064</v>
      </c>
      <c r="H581">
        <v>71552</v>
      </c>
      <c r="I581">
        <v>75040</v>
      </c>
      <c r="J581">
        <v>78528</v>
      </c>
      <c r="K581">
        <v>82016</v>
      </c>
      <c r="L581">
        <v>69750</v>
      </c>
      <c r="M581">
        <v>92050</v>
      </c>
      <c r="N581">
        <v>97630</v>
      </c>
      <c r="O581">
        <v>103210</v>
      </c>
      <c r="P581">
        <v>108790</v>
      </c>
      <c r="Q581">
        <v>114370</v>
      </c>
      <c r="R581">
        <v>119950</v>
      </c>
      <c r="S581">
        <v>125530</v>
      </c>
      <c r="T581">
        <v>131110</v>
      </c>
      <c r="V581" s="119">
        <v>43600</v>
      </c>
      <c r="W581" s="120">
        <v>57600</v>
      </c>
      <c r="X581" s="120">
        <v>61088</v>
      </c>
      <c r="Y581" s="120">
        <v>64576</v>
      </c>
      <c r="Z581" s="120">
        <v>68064</v>
      </c>
      <c r="AA581" s="120">
        <v>71552</v>
      </c>
      <c r="AB581" s="120">
        <v>75040</v>
      </c>
      <c r="AC581" s="120">
        <v>78528</v>
      </c>
      <c r="AD581" s="121">
        <v>82016</v>
      </c>
      <c r="AE581" s="119">
        <v>69750</v>
      </c>
      <c r="AF581" s="120">
        <v>92100</v>
      </c>
      <c r="AG581" s="120">
        <v>97680</v>
      </c>
      <c r="AH581" s="120">
        <v>103260</v>
      </c>
      <c r="AI581" s="120">
        <v>108840</v>
      </c>
      <c r="AJ581" s="120">
        <v>114420</v>
      </c>
      <c r="AK581" s="120">
        <v>120000</v>
      </c>
      <c r="AL581" s="120">
        <v>125580</v>
      </c>
      <c r="AM581" s="121">
        <v>131160</v>
      </c>
      <c r="AO581" s="119">
        <v>45250</v>
      </c>
      <c r="AP581" s="120">
        <v>59750</v>
      </c>
      <c r="AQ581" s="120">
        <v>63370</v>
      </c>
      <c r="AR581" s="120">
        <v>66990</v>
      </c>
      <c r="AS581" s="120">
        <v>70610</v>
      </c>
      <c r="AT581" s="120">
        <v>74230</v>
      </c>
      <c r="AU581" s="120">
        <v>77850</v>
      </c>
      <c r="AV581" s="120">
        <v>81470</v>
      </c>
      <c r="AW581" s="121">
        <v>85090</v>
      </c>
      <c r="AX581" s="119">
        <v>72400</v>
      </c>
      <c r="AY581" s="120">
        <v>95600</v>
      </c>
      <c r="AZ581" s="120">
        <v>101392</v>
      </c>
      <c r="BA581" s="120">
        <v>107184</v>
      </c>
      <c r="BB581" s="120">
        <v>112976</v>
      </c>
      <c r="BC581" s="120">
        <v>118768</v>
      </c>
      <c r="BD581" s="120">
        <v>124560</v>
      </c>
      <c r="BE581" s="120">
        <v>130352</v>
      </c>
      <c r="BF581" s="121">
        <v>136144</v>
      </c>
      <c r="BH581" s="119">
        <v>47050</v>
      </c>
      <c r="BI581" s="120">
        <v>62150</v>
      </c>
      <c r="BJ581" s="120">
        <v>65914</v>
      </c>
      <c r="BK581" s="120">
        <v>69678</v>
      </c>
      <c r="BL581" s="120">
        <v>73442</v>
      </c>
      <c r="BM581" s="120">
        <v>77206</v>
      </c>
      <c r="BN581" s="120">
        <v>80970</v>
      </c>
      <c r="BO581" s="120">
        <v>84734</v>
      </c>
      <c r="BP581" s="121">
        <v>88498</v>
      </c>
      <c r="BQ581" s="119">
        <v>75300</v>
      </c>
      <c r="BR581" s="120">
        <v>99400</v>
      </c>
      <c r="BS581" s="120">
        <v>105424</v>
      </c>
      <c r="BT581" s="120">
        <v>111448</v>
      </c>
      <c r="BU581" s="120">
        <v>117472</v>
      </c>
      <c r="BV581" s="120">
        <v>123496</v>
      </c>
      <c r="BW581" s="120">
        <v>129520</v>
      </c>
      <c r="BX581" s="120">
        <v>135544</v>
      </c>
      <c r="BY581" s="121">
        <v>141568</v>
      </c>
    </row>
    <row r="582" spans="1:77" x14ac:dyDescent="0.25">
      <c r="A582" s="85" t="s">
        <v>756</v>
      </c>
      <c r="C582">
        <v>42800</v>
      </c>
      <c r="D582">
        <v>56500</v>
      </c>
      <c r="E582">
        <v>59924</v>
      </c>
      <c r="F582">
        <v>63348</v>
      </c>
      <c r="G582">
        <v>66772</v>
      </c>
      <c r="H582">
        <v>70196</v>
      </c>
      <c r="I582">
        <v>73620</v>
      </c>
      <c r="J582">
        <v>77044</v>
      </c>
      <c r="K582">
        <v>80468</v>
      </c>
      <c r="L582">
        <v>68500</v>
      </c>
      <c r="M582">
        <v>90400</v>
      </c>
      <c r="N582">
        <v>95880</v>
      </c>
      <c r="O582">
        <v>101360</v>
      </c>
      <c r="P582">
        <v>106840</v>
      </c>
      <c r="Q582">
        <v>112320</v>
      </c>
      <c r="R582">
        <v>117800</v>
      </c>
      <c r="S582">
        <v>123280</v>
      </c>
      <c r="T582">
        <v>128760</v>
      </c>
      <c r="V582" s="119">
        <v>45900</v>
      </c>
      <c r="W582" s="120">
        <v>60600</v>
      </c>
      <c r="X582" s="120">
        <v>64272</v>
      </c>
      <c r="Y582" s="120">
        <v>67944</v>
      </c>
      <c r="Z582" s="120">
        <v>71616</v>
      </c>
      <c r="AA582" s="120">
        <v>75288</v>
      </c>
      <c r="AB582" s="120">
        <v>78960</v>
      </c>
      <c r="AC582" s="120">
        <v>82632</v>
      </c>
      <c r="AD582" s="121">
        <v>86304</v>
      </c>
      <c r="AE582" s="119">
        <v>73450</v>
      </c>
      <c r="AF582" s="120">
        <v>97000</v>
      </c>
      <c r="AG582" s="120">
        <v>102876</v>
      </c>
      <c r="AH582" s="120">
        <v>108752</v>
      </c>
      <c r="AI582" s="120">
        <v>114628</v>
      </c>
      <c r="AJ582" s="120">
        <v>120504</v>
      </c>
      <c r="AK582" s="120">
        <v>126380</v>
      </c>
      <c r="AL582" s="120">
        <v>132256</v>
      </c>
      <c r="AM582" s="121">
        <v>138132</v>
      </c>
      <c r="AO582" s="119">
        <v>48150</v>
      </c>
      <c r="AP582" s="120">
        <v>63600</v>
      </c>
      <c r="AQ582" s="120">
        <v>67452</v>
      </c>
      <c r="AR582" s="120">
        <v>71304</v>
      </c>
      <c r="AS582" s="120">
        <v>75156</v>
      </c>
      <c r="AT582" s="120">
        <v>79008</v>
      </c>
      <c r="AU582" s="120">
        <v>82860</v>
      </c>
      <c r="AV582" s="120">
        <v>86712</v>
      </c>
      <c r="AW582" s="121">
        <v>90564</v>
      </c>
      <c r="AX582" s="119">
        <v>77050</v>
      </c>
      <c r="AY582" s="120">
        <v>101750</v>
      </c>
      <c r="AZ582" s="120">
        <v>107914</v>
      </c>
      <c r="BA582" s="120">
        <v>114078</v>
      </c>
      <c r="BB582" s="120">
        <v>120242</v>
      </c>
      <c r="BC582" s="120">
        <v>126406</v>
      </c>
      <c r="BD582" s="120">
        <v>132570</v>
      </c>
      <c r="BE582" s="120">
        <v>138734</v>
      </c>
      <c r="BF582" s="121">
        <v>144898</v>
      </c>
      <c r="BH582" s="119">
        <v>48600</v>
      </c>
      <c r="BI582" s="120">
        <v>64200</v>
      </c>
      <c r="BJ582" s="120">
        <v>68088</v>
      </c>
      <c r="BK582" s="120">
        <v>71976</v>
      </c>
      <c r="BL582" s="120">
        <v>75864</v>
      </c>
      <c r="BM582" s="120">
        <v>79752</v>
      </c>
      <c r="BN582" s="120">
        <v>83640</v>
      </c>
      <c r="BO582" s="120">
        <v>87528</v>
      </c>
      <c r="BP582" s="121">
        <v>91416</v>
      </c>
      <c r="BQ582" s="119">
        <v>77750</v>
      </c>
      <c r="BR582" s="120">
        <v>102650</v>
      </c>
      <c r="BS582" s="120">
        <v>108870</v>
      </c>
      <c r="BT582" s="120">
        <v>115090</v>
      </c>
      <c r="BU582" s="120">
        <v>121310</v>
      </c>
      <c r="BV582" s="120">
        <v>127530</v>
      </c>
      <c r="BW582" s="120">
        <v>133750</v>
      </c>
      <c r="BX582" s="120">
        <v>139970</v>
      </c>
      <c r="BY582" s="121">
        <v>146190</v>
      </c>
    </row>
    <row r="583" spans="1:77" x14ac:dyDescent="0.25">
      <c r="A583" s="85" t="s">
        <v>757</v>
      </c>
      <c r="C583">
        <v>41600</v>
      </c>
      <c r="D583">
        <v>54950</v>
      </c>
      <c r="E583">
        <v>58278</v>
      </c>
      <c r="F583">
        <v>61606</v>
      </c>
      <c r="G583">
        <v>64934</v>
      </c>
      <c r="H583">
        <v>68262</v>
      </c>
      <c r="I583">
        <v>71590</v>
      </c>
      <c r="J583">
        <v>74918</v>
      </c>
      <c r="K583">
        <v>78246</v>
      </c>
      <c r="L583">
        <v>66550</v>
      </c>
      <c r="M583">
        <v>87850</v>
      </c>
      <c r="N583">
        <v>93174</v>
      </c>
      <c r="O583">
        <v>98498</v>
      </c>
      <c r="P583">
        <v>103822</v>
      </c>
      <c r="Q583">
        <v>109146</v>
      </c>
      <c r="R583">
        <v>114470</v>
      </c>
      <c r="S583">
        <v>119794</v>
      </c>
      <c r="T583">
        <v>125118</v>
      </c>
      <c r="V583" s="119">
        <v>41600</v>
      </c>
      <c r="W583" s="120">
        <v>54950</v>
      </c>
      <c r="X583" s="120">
        <v>58278</v>
      </c>
      <c r="Y583" s="120">
        <v>61606</v>
      </c>
      <c r="Z583" s="120">
        <v>64934</v>
      </c>
      <c r="AA583" s="120">
        <v>68262</v>
      </c>
      <c r="AB583" s="120">
        <v>71590</v>
      </c>
      <c r="AC583" s="120">
        <v>74918</v>
      </c>
      <c r="AD583" s="121">
        <v>78246</v>
      </c>
      <c r="AE583" s="119">
        <v>66550</v>
      </c>
      <c r="AF583" s="120">
        <v>87850</v>
      </c>
      <c r="AG583" s="120">
        <v>93174</v>
      </c>
      <c r="AH583" s="120">
        <v>98498</v>
      </c>
      <c r="AI583" s="120">
        <v>103822</v>
      </c>
      <c r="AJ583" s="120">
        <v>109146</v>
      </c>
      <c r="AK583" s="120">
        <v>114470</v>
      </c>
      <c r="AL583" s="120">
        <v>119794</v>
      </c>
      <c r="AM583" s="121">
        <v>125118</v>
      </c>
      <c r="AO583" s="119">
        <v>45150</v>
      </c>
      <c r="AP583" s="120">
        <v>59600</v>
      </c>
      <c r="AQ583" s="120">
        <v>63212</v>
      </c>
      <c r="AR583" s="120">
        <v>66824</v>
      </c>
      <c r="AS583" s="120">
        <v>70436</v>
      </c>
      <c r="AT583" s="120">
        <v>74048</v>
      </c>
      <c r="AU583" s="120">
        <v>77660</v>
      </c>
      <c r="AV583" s="120">
        <v>81272</v>
      </c>
      <c r="AW583" s="121">
        <v>84884</v>
      </c>
      <c r="AX583" s="119">
        <v>72250</v>
      </c>
      <c r="AY583" s="120">
        <v>95400</v>
      </c>
      <c r="AZ583" s="120">
        <v>101180</v>
      </c>
      <c r="BA583" s="120">
        <v>106960</v>
      </c>
      <c r="BB583" s="120">
        <v>112740</v>
      </c>
      <c r="BC583" s="120">
        <v>118520</v>
      </c>
      <c r="BD583" s="120">
        <v>124300</v>
      </c>
      <c r="BE583" s="120">
        <v>130080</v>
      </c>
      <c r="BF583" s="121">
        <v>135860</v>
      </c>
      <c r="BH583" s="119">
        <v>47050</v>
      </c>
      <c r="BI583" s="120">
        <v>62150</v>
      </c>
      <c r="BJ583" s="120">
        <v>65914</v>
      </c>
      <c r="BK583" s="120">
        <v>69678</v>
      </c>
      <c r="BL583" s="120">
        <v>73442</v>
      </c>
      <c r="BM583" s="120">
        <v>77206</v>
      </c>
      <c r="BN583" s="120">
        <v>80970</v>
      </c>
      <c r="BO583" s="120">
        <v>84734</v>
      </c>
      <c r="BP583" s="121">
        <v>88498</v>
      </c>
      <c r="BQ583" s="119">
        <v>75300</v>
      </c>
      <c r="BR583" s="120">
        <v>99400</v>
      </c>
      <c r="BS583" s="120">
        <v>105424</v>
      </c>
      <c r="BT583" s="120">
        <v>111448</v>
      </c>
      <c r="BU583" s="120">
        <v>117472</v>
      </c>
      <c r="BV583" s="120">
        <v>123496</v>
      </c>
      <c r="BW583" s="120">
        <v>129520</v>
      </c>
      <c r="BX583" s="120">
        <v>135544</v>
      </c>
      <c r="BY583" s="121">
        <v>141568</v>
      </c>
    </row>
    <row r="584" spans="1:77" x14ac:dyDescent="0.25">
      <c r="A584" s="85" t="s">
        <v>758</v>
      </c>
      <c r="C584">
        <v>43050</v>
      </c>
      <c r="D584">
        <v>56850</v>
      </c>
      <c r="E584">
        <v>60294</v>
      </c>
      <c r="F584">
        <v>63738</v>
      </c>
      <c r="G584">
        <v>67182</v>
      </c>
      <c r="H584">
        <v>70626</v>
      </c>
      <c r="I584">
        <v>74070</v>
      </c>
      <c r="J584">
        <v>77514</v>
      </c>
      <c r="K584">
        <v>80958</v>
      </c>
      <c r="L584">
        <v>68900</v>
      </c>
      <c r="M584">
        <v>90950</v>
      </c>
      <c r="N584">
        <v>96462</v>
      </c>
      <c r="O584">
        <v>101974</v>
      </c>
      <c r="P584">
        <v>107486</v>
      </c>
      <c r="Q584">
        <v>112998</v>
      </c>
      <c r="R584">
        <v>118510</v>
      </c>
      <c r="S584">
        <v>124022</v>
      </c>
      <c r="T584">
        <v>129534</v>
      </c>
      <c r="V584" s="119">
        <v>44450</v>
      </c>
      <c r="W584" s="120">
        <v>58700</v>
      </c>
      <c r="X584" s="120">
        <v>62256</v>
      </c>
      <c r="Y584" s="120">
        <v>65812</v>
      </c>
      <c r="Z584" s="120">
        <v>69368</v>
      </c>
      <c r="AA584" s="120">
        <v>72924</v>
      </c>
      <c r="AB584" s="120">
        <v>76480</v>
      </c>
      <c r="AC584" s="120">
        <v>80036</v>
      </c>
      <c r="AD584" s="121">
        <v>83592</v>
      </c>
      <c r="AE584" s="119">
        <v>71100</v>
      </c>
      <c r="AF584" s="120">
        <v>93900</v>
      </c>
      <c r="AG584" s="120">
        <v>99588</v>
      </c>
      <c r="AH584" s="120">
        <v>105276</v>
      </c>
      <c r="AI584" s="120">
        <v>110964</v>
      </c>
      <c r="AJ584" s="120">
        <v>116652</v>
      </c>
      <c r="AK584" s="120">
        <v>122340</v>
      </c>
      <c r="AL584" s="120">
        <v>128028</v>
      </c>
      <c r="AM584" s="121">
        <v>133716</v>
      </c>
      <c r="AO584" s="119">
        <v>47750</v>
      </c>
      <c r="AP584" s="120">
        <v>63050</v>
      </c>
      <c r="AQ584" s="120">
        <v>66870</v>
      </c>
      <c r="AR584" s="120">
        <v>70690</v>
      </c>
      <c r="AS584" s="120">
        <v>74510</v>
      </c>
      <c r="AT584" s="120">
        <v>78330</v>
      </c>
      <c r="AU584" s="120">
        <v>82150</v>
      </c>
      <c r="AV584" s="120">
        <v>85970</v>
      </c>
      <c r="AW584" s="121">
        <v>89790</v>
      </c>
      <c r="AX584" s="119">
        <v>76400</v>
      </c>
      <c r="AY584" s="120">
        <v>100850</v>
      </c>
      <c r="AZ584" s="120">
        <v>106962</v>
      </c>
      <c r="BA584" s="120">
        <v>113074</v>
      </c>
      <c r="BB584" s="120">
        <v>119186</v>
      </c>
      <c r="BC584" s="120">
        <v>125298</v>
      </c>
      <c r="BD584" s="120">
        <v>131410</v>
      </c>
      <c r="BE584" s="120">
        <v>137522</v>
      </c>
      <c r="BF584" s="121">
        <v>143634</v>
      </c>
      <c r="BH584" s="119">
        <v>49100</v>
      </c>
      <c r="BI584" s="120">
        <v>64850</v>
      </c>
      <c r="BJ584" s="120">
        <v>68778</v>
      </c>
      <c r="BK584" s="120">
        <v>72706</v>
      </c>
      <c r="BL584" s="120">
        <v>76634</v>
      </c>
      <c r="BM584" s="120">
        <v>80562</v>
      </c>
      <c r="BN584" s="120">
        <v>84490</v>
      </c>
      <c r="BO584" s="120">
        <v>88418</v>
      </c>
      <c r="BP584" s="121">
        <v>92346</v>
      </c>
      <c r="BQ584" s="119">
        <v>78550</v>
      </c>
      <c r="BR584" s="120">
        <v>103700</v>
      </c>
      <c r="BS584" s="120">
        <v>109984</v>
      </c>
      <c r="BT584" s="120">
        <v>116268</v>
      </c>
      <c r="BU584" s="120">
        <v>122552</v>
      </c>
      <c r="BV584" s="120">
        <v>128836</v>
      </c>
      <c r="BW584" s="120">
        <v>135120</v>
      </c>
      <c r="BX584" s="120">
        <v>141404</v>
      </c>
      <c r="BY584" s="121">
        <v>147688</v>
      </c>
    </row>
    <row r="585" spans="1:77" x14ac:dyDescent="0.25">
      <c r="A585" s="85" t="s">
        <v>759</v>
      </c>
      <c r="C585">
        <v>41600</v>
      </c>
      <c r="D585">
        <v>54950</v>
      </c>
      <c r="E585">
        <v>58278</v>
      </c>
      <c r="F585">
        <v>61606</v>
      </c>
      <c r="G585">
        <v>64934</v>
      </c>
      <c r="H585">
        <v>68262</v>
      </c>
      <c r="I585">
        <v>71590</v>
      </c>
      <c r="J585">
        <v>74918</v>
      </c>
      <c r="K585">
        <v>78246</v>
      </c>
      <c r="L585">
        <v>66550</v>
      </c>
      <c r="M585">
        <v>87850</v>
      </c>
      <c r="N585">
        <v>93174</v>
      </c>
      <c r="O585">
        <v>98498</v>
      </c>
      <c r="P585">
        <v>103822</v>
      </c>
      <c r="Q585">
        <v>109146</v>
      </c>
      <c r="R585">
        <v>114470</v>
      </c>
      <c r="S585">
        <v>119794</v>
      </c>
      <c r="T585">
        <v>125118</v>
      </c>
      <c r="V585" s="119">
        <v>41600</v>
      </c>
      <c r="W585" s="120">
        <v>54950</v>
      </c>
      <c r="X585" s="120">
        <v>58278</v>
      </c>
      <c r="Y585" s="120">
        <v>61606</v>
      </c>
      <c r="Z585" s="120">
        <v>64934</v>
      </c>
      <c r="AA585" s="120">
        <v>68262</v>
      </c>
      <c r="AB585" s="120">
        <v>71590</v>
      </c>
      <c r="AC585" s="120">
        <v>74918</v>
      </c>
      <c r="AD585" s="121">
        <v>78246</v>
      </c>
      <c r="AE585" s="119">
        <v>66550</v>
      </c>
      <c r="AF585" s="120">
        <v>87850</v>
      </c>
      <c r="AG585" s="120">
        <v>93174</v>
      </c>
      <c r="AH585" s="120">
        <v>98498</v>
      </c>
      <c r="AI585" s="120">
        <v>103822</v>
      </c>
      <c r="AJ585" s="120">
        <v>109146</v>
      </c>
      <c r="AK585" s="120">
        <v>114470</v>
      </c>
      <c r="AL585" s="120">
        <v>119794</v>
      </c>
      <c r="AM585" s="121">
        <v>125118</v>
      </c>
      <c r="AO585" s="119">
        <v>45150</v>
      </c>
      <c r="AP585" s="120">
        <v>59600</v>
      </c>
      <c r="AQ585" s="120">
        <v>63212</v>
      </c>
      <c r="AR585" s="120">
        <v>66824</v>
      </c>
      <c r="AS585" s="120">
        <v>70436</v>
      </c>
      <c r="AT585" s="120">
        <v>74048</v>
      </c>
      <c r="AU585" s="120">
        <v>77660</v>
      </c>
      <c r="AV585" s="120">
        <v>81272</v>
      </c>
      <c r="AW585" s="121">
        <v>84884</v>
      </c>
      <c r="AX585" s="119">
        <v>72250</v>
      </c>
      <c r="AY585" s="120">
        <v>95400</v>
      </c>
      <c r="AZ585" s="120">
        <v>101180</v>
      </c>
      <c r="BA585" s="120">
        <v>106960</v>
      </c>
      <c r="BB585" s="120">
        <v>112740</v>
      </c>
      <c r="BC585" s="120">
        <v>118520</v>
      </c>
      <c r="BD585" s="120">
        <v>124300</v>
      </c>
      <c r="BE585" s="120">
        <v>130080</v>
      </c>
      <c r="BF585" s="121">
        <v>135860</v>
      </c>
      <c r="BH585" s="119">
        <v>47050</v>
      </c>
      <c r="BI585" s="120">
        <v>62150</v>
      </c>
      <c r="BJ585" s="120">
        <v>65914</v>
      </c>
      <c r="BK585" s="120">
        <v>69678</v>
      </c>
      <c r="BL585" s="120">
        <v>73442</v>
      </c>
      <c r="BM585" s="120">
        <v>77206</v>
      </c>
      <c r="BN585" s="120">
        <v>80970</v>
      </c>
      <c r="BO585" s="120">
        <v>84734</v>
      </c>
      <c r="BP585" s="121">
        <v>88498</v>
      </c>
      <c r="BQ585" s="119">
        <v>75300</v>
      </c>
      <c r="BR585" s="120">
        <v>99400</v>
      </c>
      <c r="BS585" s="120">
        <v>105424</v>
      </c>
      <c r="BT585" s="120">
        <v>111448</v>
      </c>
      <c r="BU585" s="120">
        <v>117472</v>
      </c>
      <c r="BV585" s="120">
        <v>123496</v>
      </c>
      <c r="BW585" s="120">
        <v>129520</v>
      </c>
      <c r="BX585" s="120">
        <v>135544</v>
      </c>
      <c r="BY585" s="121">
        <v>141568</v>
      </c>
    </row>
    <row r="586" spans="1:77" x14ac:dyDescent="0.25">
      <c r="A586" s="85" t="s">
        <v>760</v>
      </c>
      <c r="C586">
        <v>43150</v>
      </c>
      <c r="D586">
        <v>57000</v>
      </c>
      <c r="E586">
        <v>60452</v>
      </c>
      <c r="F586">
        <v>63904</v>
      </c>
      <c r="G586">
        <v>67356</v>
      </c>
      <c r="H586">
        <v>70808</v>
      </c>
      <c r="I586">
        <v>74260</v>
      </c>
      <c r="J586">
        <v>77712</v>
      </c>
      <c r="K586">
        <v>81164</v>
      </c>
      <c r="L586">
        <v>69050</v>
      </c>
      <c r="M586">
        <v>91150</v>
      </c>
      <c r="N586">
        <v>96674</v>
      </c>
      <c r="O586">
        <v>102198</v>
      </c>
      <c r="P586">
        <v>107722</v>
      </c>
      <c r="Q586">
        <v>113246</v>
      </c>
      <c r="R586">
        <v>118770</v>
      </c>
      <c r="S586">
        <v>124294</v>
      </c>
      <c r="T586">
        <v>129818</v>
      </c>
      <c r="V586" s="119">
        <v>46250</v>
      </c>
      <c r="W586" s="120">
        <v>61050</v>
      </c>
      <c r="X586" s="120">
        <v>64750</v>
      </c>
      <c r="Y586" s="120">
        <v>68450</v>
      </c>
      <c r="Z586" s="120">
        <v>72150</v>
      </c>
      <c r="AA586" s="120">
        <v>75850</v>
      </c>
      <c r="AB586" s="120">
        <v>79550</v>
      </c>
      <c r="AC586" s="120">
        <v>83250</v>
      </c>
      <c r="AD586" s="121">
        <v>86950</v>
      </c>
      <c r="AE586" s="119">
        <v>74000</v>
      </c>
      <c r="AF586" s="120">
        <v>97700</v>
      </c>
      <c r="AG586" s="120">
        <v>103620</v>
      </c>
      <c r="AH586" s="120">
        <v>109540</v>
      </c>
      <c r="AI586" s="120">
        <v>115460</v>
      </c>
      <c r="AJ586" s="120">
        <v>121380</v>
      </c>
      <c r="AK586" s="120">
        <v>127300</v>
      </c>
      <c r="AL586" s="120">
        <v>133220</v>
      </c>
      <c r="AM586" s="121">
        <v>139140</v>
      </c>
      <c r="AO586" s="119">
        <v>46250</v>
      </c>
      <c r="AP586" s="120">
        <v>61050</v>
      </c>
      <c r="AQ586" s="120">
        <v>64750</v>
      </c>
      <c r="AR586" s="120">
        <v>68450</v>
      </c>
      <c r="AS586" s="120">
        <v>72150</v>
      </c>
      <c r="AT586" s="120">
        <v>75850</v>
      </c>
      <c r="AU586" s="120">
        <v>79550</v>
      </c>
      <c r="AV586" s="120">
        <v>83250</v>
      </c>
      <c r="AW586" s="121">
        <v>86950</v>
      </c>
      <c r="AX586" s="119">
        <v>74000</v>
      </c>
      <c r="AY586" s="120">
        <v>97700</v>
      </c>
      <c r="AZ586" s="120">
        <v>103620</v>
      </c>
      <c r="BA586" s="120">
        <v>109540</v>
      </c>
      <c r="BB586" s="120">
        <v>115460</v>
      </c>
      <c r="BC586" s="120">
        <v>121380</v>
      </c>
      <c r="BD586" s="120">
        <v>127300</v>
      </c>
      <c r="BE586" s="120">
        <v>133220</v>
      </c>
      <c r="BF586" s="121">
        <v>139140</v>
      </c>
      <c r="BH586" s="119">
        <v>48950</v>
      </c>
      <c r="BI586" s="120">
        <v>64650</v>
      </c>
      <c r="BJ586" s="120">
        <v>68566</v>
      </c>
      <c r="BK586" s="120">
        <v>72482</v>
      </c>
      <c r="BL586" s="120">
        <v>76398</v>
      </c>
      <c r="BM586" s="120">
        <v>80314</v>
      </c>
      <c r="BN586" s="120">
        <v>84230</v>
      </c>
      <c r="BO586" s="120">
        <v>88146</v>
      </c>
      <c r="BP586" s="121">
        <v>92062</v>
      </c>
      <c r="BQ586" s="119">
        <v>78300</v>
      </c>
      <c r="BR586" s="120">
        <v>103400</v>
      </c>
      <c r="BS586" s="120">
        <v>109664</v>
      </c>
      <c r="BT586" s="120">
        <v>115928</v>
      </c>
      <c r="BU586" s="120">
        <v>122192</v>
      </c>
      <c r="BV586" s="120">
        <v>128456</v>
      </c>
      <c r="BW586" s="120">
        <v>134720</v>
      </c>
      <c r="BX586" s="120">
        <v>140984</v>
      </c>
      <c r="BY586" s="121">
        <v>147248</v>
      </c>
    </row>
    <row r="587" spans="1:77" x14ac:dyDescent="0.25">
      <c r="A587" s="85" t="s">
        <v>761</v>
      </c>
      <c r="C587">
        <v>41600</v>
      </c>
      <c r="D587">
        <v>54950</v>
      </c>
      <c r="E587">
        <v>58278</v>
      </c>
      <c r="F587">
        <v>61606</v>
      </c>
      <c r="G587">
        <v>64934</v>
      </c>
      <c r="H587">
        <v>68262</v>
      </c>
      <c r="I587">
        <v>71590</v>
      </c>
      <c r="J587">
        <v>74918</v>
      </c>
      <c r="K587">
        <v>78246</v>
      </c>
      <c r="L587">
        <v>66550</v>
      </c>
      <c r="M587">
        <v>87850</v>
      </c>
      <c r="N587">
        <v>93174</v>
      </c>
      <c r="O587">
        <v>98498</v>
      </c>
      <c r="P587">
        <v>103822</v>
      </c>
      <c r="Q587">
        <v>109146</v>
      </c>
      <c r="R587">
        <v>114470</v>
      </c>
      <c r="S587">
        <v>119794</v>
      </c>
      <c r="T587">
        <v>125118</v>
      </c>
      <c r="V587" s="119">
        <v>41600</v>
      </c>
      <c r="W587" s="120">
        <v>54950</v>
      </c>
      <c r="X587" s="120">
        <v>58278</v>
      </c>
      <c r="Y587" s="120">
        <v>61606</v>
      </c>
      <c r="Z587" s="120">
        <v>64934</v>
      </c>
      <c r="AA587" s="120">
        <v>68262</v>
      </c>
      <c r="AB587" s="120">
        <v>71590</v>
      </c>
      <c r="AC587" s="120">
        <v>74918</v>
      </c>
      <c r="AD587" s="121">
        <v>78246</v>
      </c>
      <c r="AE587" s="119">
        <v>66550</v>
      </c>
      <c r="AF587" s="120">
        <v>87850</v>
      </c>
      <c r="AG587" s="120">
        <v>93174</v>
      </c>
      <c r="AH587" s="120">
        <v>98498</v>
      </c>
      <c r="AI587" s="120">
        <v>103822</v>
      </c>
      <c r="AJ587" s="120">
        <v>109146</v>
      </c>
      <c r="AK587" s="120">
        <v>114470</v>
      </c>
      <c r="AL587" s="120">
        <v>119794</v>
      </c>
      <c r="AM587" s="121">
        <v>125118</v>
      </c>
      <c r="AO587" s="119">
        <v>45150</v>
      </c>
      <c r="AP587" s="120">
        <v>59600</v>
      </c>
      <c r="AQ587" s="120">
        <v>63212</v>
      </c>
      <c r="AR587" s="120">
        <v>66824</v>
      </c>
      <c r="AS587" s="120">
        <v>70436</v>
      </c>
      <c r="AT587" s="120">
        <v>74048</v>
      </c>
      <c r="AU587" s="120">
        <v>77660</v>
      </c>
      <c r="AV587" s="120">
        <v>81272</v>
      </c>
      <c r="AW587" s="121">
        <v>84884</v>
      </c>
      <c r="AX587" s="119">
        <v>72250</v>
      </c>
      <c r="AY587" s="120">
        <v>95400</v>
      </c>
      <c r="AZ587" s="120">
        <v>101180</v>
      </c>
      <c r="BA587" s="120">
        <v>106960</v>
      </c>
      <c r="BB587" s="120">
        <v>112740</v>
      </c>
      <c r="BC587" s="120">
        <v>118520</v>
      </c>
      <c r="BD587" s="120">
        <v>124300</v>
      </c>
      <c r="BE587" s="120">
        <v>130080</v>
      </c>
      <c r="BF587" s="121">
        <v>135860</v>
      </c>
      <c r="BH587" s="119">
        <v>49650</v>
      </c>
      <c r="BI587" s="120">
        <v>65550</v>
      </c>
      <c r="BJ587" s="120">
        <v>69522</v>
      </c>
      <c r="BK587" s="120">
        <v>73494</v>
      </c>
      <c r="BL587" s="120">
        <v>77466</v>
      </c>
      <c r="BM587" s="120">
        <v>81438</v>
      </c>
      <c r="BN587" s="120">
        <v>85410</v>
      </c>
      <c r="BO587" s="120">
        <v>89382</v>
      </c>
      <c r="BP587" s="121">
        <v>93354</v>
      </c>
      <c r="BQ587" s="119">
        <v>79450</v>
      </c>
      <c r="BR587" s="120">
        <v>104900</v>
      </c>
      <c r="BS587" s="120">
        <v>111256</v>
      </c>
      <c r="BT587" s="120">
        <v>117612</v>
      </c>
      <c r="BU587" s="120">
        <v>123968</v>
      </c>
      <c r="BV587" s="120">
        <v>130324</v>
      </c>
      <c r="BW587" s="120">
        <v>136680</v>
      </c>
      <c r="BX587" s="120">
        <v>143036</v>
      </c>
      <c r="BY587" s="121">
        <v>149392</v>
      </c>
    </row>
    <row r="588" spans="1:77" x14ac:dyDescent="0.25">
      <c r="A588" s="85" t="s">
        <v>762</v>
      </c>
      <c r="C588">
        <v>41600</v>
      </c>
      <c r="D588">
        <v>54950</v>
      </c>
      <c r="E588">
        <v>58278</v>
      </c>
      <c r="F588">
        <v>61606</v>
      </c>
      <c r="G588">
        <v>64934</v>
      </c>
      <c r="H588">
        <v>68262</v>
      </c>
      <c r="I588">
        <v>71590</v>
      </c>
      <c r="J588">
        <v>74918</v>
      </c>
      <c r="K588">
        <v>78246</v>
      </c>
      <c r="L588">
        <v>66550</v>
      </c>
      <c r="M588">
        <v>87850</v>
      </c>
      <c r="N588">
        <v>93174</v>
      </c>
      <c r="O588">
        <v>98498</v>
      </c>
      <c r="P588">
        <v>103822</v>
      </c>
      <c r="Q588">
        <v>109146</v>
      </c>
      <c r="R588">
        <v>114470</v>
      </c>
      <c r="S588">
        <v>119794</v>
      </c>
      <c r="T588">
        <v>125118</v>
      </c>
      <c r="V588" s="119">
        <v>41600</v>
      </c>
      <c r="W588" s="120">
        <v>54950</v>
      </c>
      <c r="X588" s="120">
        <v>58278</v>
      </c>
      <c r="Y588" s="120">
        <v>61606</v>
      </c>
      <c r="Z588" s="120">
        <v>64934</v>
      </c>
      <c r="AA588" s="120">
        <v>68262</v>
      </c>
      <c r="AB588" s="120">
        <v>71590</v>
      </c>
      <c r="AC588" s="120">
        <v>74918</v>
      </c>
      <c r="AD588" s="121">
        <v>78246</v>
      </c>
      <c r="AE588" s="119">
        <v>66550</v>
      </c>
      <c r="AF588" s="120">
        <v>87850</v>
      </c>
      <c r="AG588" s="120">
        <v>93174</v>
      </c>
      <c r="AH588" s="120">
        <v>98498</v>
      </c>
      <c r="AI588" s="120">
        <v>103822</v>
      </c>
      <c r="AJ588" s="120">
        <v>109146</v>
      </c>
      <c r="AK588" s="120">
        <v>114470</v>
      </c>
      <c r="AL588" s="120">
        <v>119794</v>
      </c>
      <c r="AM588" s="121">
        <v>125118</v>
      </c>
      <c r="AO588" s="119">
        <v>45150</v>
      </c>
      <c r="AP588" s="120">
        <v>59600</v>
      </c>
      <c r="AQ588" s="120">
        <v>63212</v>
      </c>
      <c r="AR588" s="120">
        <v>66824</v>
      </c>
      <c r="AS588" s="120">
        <v>70436</v>
      </c>
      <c r="AT588" s="120">
        <v>74048</v>
      </c>
      <c r="AU588" s="120">
        <v>77660</v>
      </c>
      <c r="AV588" s="120">
        <v>81272</v>
      </c>
      <c r="AW588" s="121">
        <v>84884</v>
      </c>
      <c r="AX588" s="119">
        <v>72250</v>
      </c>
      <c r="AY588" s="120">
        <v>95400</v>
      </c>
      <c r="AZ588" s="120">
        <v>101180</v>
      </c>
      <c r="BA588" s="120">
        <v>106960</v>
      </c>
      <c r="BB588" s="120">
        <v>112740</v>
      </c>
      <c r="BC588" s="120">
        <v>118520</v>
      </c>
      <c r="BD588" s="120">
        <v>124300</v>
      </c>
      <c r="BE588" s="120">
        <v>130080</v>
      </c>
      <c r="BF588" s="121">
        <v>135860</v>
      </c>
      <c r="BH588" s="119">
        <v>47050</v>
      </c>
      <c r="BI588" s="120">
        <v>62150</v>
      </c>
      <c r="BJ588" s="120">
        <v>65914</v>
      </c>
      <c r="BK588" s="120">
        <v>69678</v>
      </c>
      <c r="BL588" s="120">
        <v>73442</v>
      </c>
      <c r="BM588" s="120">
        <v>77206</v>
      </c>
      <c r="BN588" s="120">
        <v>80970</v>
      </c>
      <c r="BO588" s="120">
        <v>84734</v>
      </c>
      <c r="BP588" s="121">
        <v>88498</v>
      </c>
      <c r="BQ588" s="119">
        <v>75300</v>
      </c>
      <c r="BR588" s="120">
        <v>99400</v>
      </c>
      <c r="BS588" s="120">
        <v>105424</v>
      </c>
      <c r="BT588" s="120">
        <v>111448</v>
      </c>
      <c r="BU588" s="120">
        <v>117472</v>
      </c>
      <c r="BV588" s="120">
        <v>123496</v>
      </c>
      <c r="BW588" s="120">
        <v>129520</v>
      </c>
      <c r="BX588" s="120">
        <v>135544</v>
      </c>
      <c r="BY588" s="121">
        <v>141568</v>
      </c>
    </row>
    <row r="589" spans="1:77" x14ac:dyDescent="0.25">
      <c r="A589" s="85" t="s">
        <v>763</v>
      </c>
      <c r="C589">
        <v>41600</v>
      </c>
      <c r="D589">
        <v>54950</v>
      </c>
      <c r="E589">
        <v>58278</v>
      </c>
      <c r="F589">
        <v>61606</v>
      </c>
      <c r="G589">
        <v>64934</v>
      </c>
      <c r="H589">
        <v>68262</v>
      </c>
      <c r="I589">
        <v>71590</v>
      </c>
      <c r="J589">
        <v>74918</v>
      </c>
      <c r="K589">
        <v>78246</v>
      </c>
      <c r="L589">
        <v>66550</v>
      </c>
      <c r="M589">
        <v>87850</v>
      </c>
      <c r="N589">
        <v>93174</v>
      </c>
      <c r="O589">
        <v>98498</v>
      </c>
      <c r="P589">
        <v>103822</v>
      </c>
      <c r="Q589">
        <v>109146</v>
      </c>
      <c r="R589">
        <v>114470</v>
      </c>
      <c r="S589">
        <v>119794</v>
      </c>
      <c r="T589">
        <v>125118</v>
      </c>
      <c r="V589" s="119">
        <v>41600</v>
      </c>
      <c r="W589" s="120">
        <v>54950</v>
      </c>
      <c r="X589" s="120">
        <v>58278</v>
      </c>
      <c r="Y589" s="120">
        <v>61606</v>
      </c>
      <c r="Z589" s="120">
        <v>64934</v>
      </c>
      <c r="AA589" s="120">
        <v>68262</v>
      </c>
      <c r="AB589" s="120">
        <v>71590</v>
      </c>
      <c r="AC589" s="120">
        <v>74918</v>
      </c>
      <c r="AD589" s="121">
        <v>78246</v>
      </c>
      <c r="AE589" s="119">
        <v>66550</v>
      </c>
      <c r="AF589" s="120">
        <v>87850</v>
      </c>
      <c r="AG589" s="120">
        <v>93174</v>
      </c>
      <c r="AH589" s="120">
        <v>98498</v>
      </c>
      <c r="AI589" s="120">
        <v>103822</v>
      </c>
      <c r="AJ589" s="120">
        <v>109146</v>
      </c>
      <c r="AK589" s="120">
        <v>114470</v>
      </c>
      <c r="AL589" s="120">
        <v>119794</v>
      </c>
      <c r="AM589" s="121">
        <v>125118</v>
      </c>
      <c r="AO589" s="119">
        <v>45150</v>
      </c>
      <c r="AP589" s="120">
        <v>59600</v>
      </c>
      <c r="AQ589" s="120">
        <v>63212</v>
      </c>
      <c r="AR589" s="120">
        <v>66824</v>
      </c>
      <c r="AS589" s="120">
        <v>70436</v>
      </c>
      <c r="AT589" s="120">
        <v>74048</v>
      </c>
      <c r="AU589" s="120">
        <v>77660</v>
      </c>
      <c r="AV589" s="120">
        <v>81272</v>
      </c>
      <c r="AW589" s="121">
        <v>84884</v>
      </c>
      <c r="AX589" s="119">
        <v>72250</v>
      </c>
      <c r="AY589" s="120">
        <v>95400</v>
      </c>
      <c r="AZ589" s="120">
        <v>101180</v>
      </c>
      <c r="BA589" s="120">
        <v>106960</v>
      </c>
      <c r="BB589" s="120">
        <v>112740</v>
      </c>
      <c r="BC589" s="120">
        <v>118520</v>
      </c>
      <c r="BD589" s="120">
        <v>124300</v>
      </c>
      <c r="BE589" s="120">
        <v>130080</v>
      </c>
      <c r="BF589" s="121">
        <v>135860</v>
      </c>
      <c r="BH589" s="119">
        <v>47050</v>
      </c>
      <c r="BI589" s="120">
        <v>62150</v>
      </c>
      <c r="BJ589" s="120">
        <v>65914</v>
      </c>
      <c r="BK589" s="120">
        <v>69678</v>
      </c>
      <c r="BL589" s="120">
        <v>73442</v>
      </c>
      <c r="BM589" s="120">
        <v>77206</v>
      </c>
      <c r="BN589" s="120">
        <v>80970</v>
      </c>
      <c r="BO589" s="120">
        <v>84734</v>
      </c>
      <c r="BP589" s="121">
        <v>88498</v>
      </c>
      <c r="BQ589" s="119">
        <v>75300</v>
      </c>
      <c r="BR589" s="120">
        <v>99400</v>
      </c>
      <c r="BS589" s="120">
        <v>105424</v>
      </c>
      <c r="BT589" s="120">
        <v>111448</v>
      </c>
      <c r="BU589" s="120">
        <v>117472</v>
      </c>
      <c r="BV589" s="120">
        <v>123496</v>
      </c>
      <c r="BW589" s="120">
        <v>129520</v>
      </c>
      <c r="BX589" s="120">
        <v>135544</v>
      </c>
      <c r="BY589" s="121">
        <v>141568</v>
      </c>
    </row>
    <row r="590" spans="1:77" x14ac:dyDescent="0.25">
      <c r="A590" s="85" t="s">
        <v>764</v>
      </c>
      <c r="C590">
        <v>43150</v>
      </c>
      <c r="D590">
        <v>57000</v>
      </c>
      <c r="E590">
        <v>60452</v>
      </c>
      <c r="F590">
        <v>63904</v>
      </c>
      <c r="G590">
        <v>67356</v>
      </c>
      <c r="H590">
        <v>70808</v>
      </c>
      <c r="I590">
        <v>74260</v>
      </c>
      <c r="J590">
        <v>77712</v>
      </c>
      <c r="K590">
        <v>81164</v>
      </c>
      <c r="L590">
        <v>69050</v>
      </c>
      <c r="M590">
        <v>91150</v>
      </c>
      <c r="N590">
        <v>96674</v>
      </c>
      <c r="O590">
        <v>102198</v>
      </c>
      <c r="P590">
        <v>107722</v>
      </c>
      <c r="Q590">
        <v>113246</v>
      </c>
      <c r="R590">
        <v>118770</v>
      </c>
      <c r="S590">
        <v>124294</v>
      </c>
      <c r="T590">
        <v>129818</v>
      </c>
      <c r="V590" s="119">
        <v>46250</v>
      </c>
      <c r="W590" s="120">
        <v>61050</v>
      </c>
      <c r="X590" s="120">
        <v>64750</v>
      </c>
      <c r="Y590" s="120">
        <v>68450</v>
      </c>
      <c r="Z590" s="120">
        <v>72150</v>
      </c>
      <c r="AA590" s="120">
        <v>75850</v>
      </c>
      <c r="AB590" s="120">
        <v>79550</v>
      </c>
      <c r="AC590" s="120">
        <v>83250</v>
      </c>
      <c r="AD590" s="121">
        <v>86950</v>
      </c>
      <c r="AE590" s="119">
        <v>74000</v>
      </c>
      <c r="AF590" s="120">
        <v>97700</v>
      </c>
      <c r="AG590" s="120">
        <v>103620</v>
      </c>
      <c r="AH590" s="120">
        <v>109540</v>
      </c>
      <c r="AI590" s="120">
        <v>115460</v>
      </c>
      <c r="AJ590" s="120">
        <v>121380</v>
      </c>
      <c r="AK590" s="120">
        <v>127300</v>
      </c>
      <c r="AL590" s="120">
        <v>133220</v>
      </c>
      <c r="AM590" s="121">
        <v>139140</v>
      </c>
      <c r="AO590" s="119">
        <v>49600</v>
      </c>
      <c r="AP590" s="120">
        <v>65500</v>
      </c>
      <c r="AQ590" s="120">
        <v>69468</v>
      </c>
      <c r="AR590" s="120">
        <v>73436</v>
      </c>
      <c r="AS590" s="120">
        <v>77404</v>
      </c>
      <c r="AT590" s="120">
        <v>81372</v>
      </c>
      <c r="AU590" s="120">
        <v>85340</v>
      </c>
      <c r="AV590" s="120">
        <v>89308</v>
      </c>
      <c r="AW590" s="121">
        <v>93276</v>
      </c>
      <c r="AX590" s="119">
        <v>79350</v>
      </c>
      <c r="AY590" s="120">
        <v>104750</v>
      </c>
      <c r="AZ590" s="120">
        <v>111098</v>
      </c>
      <c r="BA590" s="120">
        <v>117446</v>
      </c>
      <c r="BB590" s="120">
        <v>123794</v>
      </c>
      <c r="BC590" s="120">
        <v>130142</v>
      </c>
      <c r="BD590" s="120">
        <v>136490</v>
      </c>
      <c r="BE590" s="120">
        <v>142838</v>
      </c>
      <c r="BF590" s="121">
        <v>149186</v>
      </c>
      <c r="BH590" s="119">
        <v>49600</v>
      </c>
      <c r="BI590" s="120">
        <v>65500</v>
      </c>
      <c r="BJ590" s="120">
        <v>69468</v>
      </c>
      <c r="BK590" s="120">
        <v>73436</v>
      </c>
      <c r="BL590" s="120">
        <v>77404</v>
      </c>
      <c r="BM590" s="120">
        <v>81372</v>
      </c>
      <c r="BN590" s="120">
        <v>85340</v>
      </c>
      <c r="BO590" s="120">
        <v>89308</v>
      </c>
      <c r="BP590" s="121">
        <v>93276</v>
      </c>
      <c r="BQ590" s="119">
        <v>79350</v>
      </c>
      <c r="BR590" s="120">
        <v>104750</v>
      </c>
      <c r="BS590" s="120">
        <v>111098</v>
      </c>
      <c r="BT590" s="120">
        <v>117446</v>
      </c>
      <c r="BU590" s="120">
        <v>123794</v>
      </c>
      <c r="BV590" s="120">
        <v>130142</v>
      </c>
      <c r="BW590" s="120">
        <v>136490</v>
      </c>
      <c r="BX590" s="120">
        <v>142838</v>
      </c>
      <c r="BY590" s="121">
        <v>149186</v>
      </c>
    </row>
    <row r="591" spans="1:77" x14ac:dyDescent="0.25">
      <c r="A591" s="85" t="s">
        <v>765</v>
      </c>
      <c r="C591">
        <v>41600</v>
      </c>
      <c r="D591">
        <v>54950</v>
      </c>
      <c r="E591">
        <v>58278</v>
      </c>
      <c r="F591">
        <v>61606</v>
      </c>
      <c r="G591">
        <v>64934</v>
      </c>
      <c r="H591">
        <v>68262</v>
      </c>
      <c r="I591">
        <v>71590</v>
      </c>
      <c r="J591">
        <v>74918</v>
      </c>
      <c r="K591">
        <v>78246</v>
      </c>
      <c r="L591">
        <v>66550</v>
      </c>
      <c r="M591">
        <v>87850</v>
      </c>
      <c r="N591">
        <v>93174</v>
      </c>
      <c r="O591">
        <v>98498</v>
      </c>
      <c r="P591">
        <v>103822</v>
      </c>
      <c r="Q591">
        <v>109146</v>
      </c>
      <c r="R591">
        <v>114470</v>
      </c>
      <c r="S591">
        <v>119794</v>
      </c>
      <c r="T591">
        <v>125118</v>
      </c>
      <c r="V591" s="119">
        <v>45600</v>
      </c>
      <c r="W591" s="120">
        <v>60200</v>
      </c>
      <c r="X591" s="120">
        <v>63848</v>
      </c>
      <c r="Y591" s="120">
        <v>67496</v>
      </c>
      <c r="Z591" s="120">
        <v>71144</v>
      </c>
      <c r="AA591" s="120">
        <v>74792</v>
      </c>
      <c r="AB591" s="120">
        <v>78440</v>
      </c>
      <c r="AC591" s="120">
        <v>82088</v>
      </c>
      <c r="AD591" s="121">
        <v>85736</v>
      </c>
      <c r="AE591" s="119">
        <v>72950</v>
      </c>
      <c r="AF591" s="120">
        <v>96300</v>
      </c>
      <c r="AG591" s="120">
        <v>102136</v>
      </c>
      <c r="AH591" s="120">
        <v>107972</v>
      </c>
      <c r="AI591" s="120">
        <v>113808</v>
      </c>
      <c r="AJ591" s="120">
        <v>119644</v>
      </c>
      <c r="AK591" s="120">
        <v>125480</v>
      </c>
      <c r="AL591" s="120">
        <v>131316</v>
      </c>
      <c r="AM591" s="121">
        <v>137152</v>
      </c>
      <c r="AO591" s="119">
        <v>48750</v>
      </c>
      <c r="AP591" s="120">
        <v>64350</v>
      </c>
      <c r="AQ591" s="120">
        <v>68250</v>
      </c>
      <c r="AR591" s="120">
        <v>72150</v>
      </c>
      <c r="AS591" s="120">
        <v>76050</v>
      </c>
      <c r="AT591" s="120">
        <v>79950</v>
      </c>
      <c r="AU591" s="120">
        <v>83850</v>
      </c>
      <c r="AV591" s="120">
        <v>87750</v>
      </c>
      <c r="AW591" s="121">
        <v>91650</v>
      </c>
      <c r="AX591" s="119">
        <v>78000</v>
      </c>
      <c r="AY591" s="120">
        <v>103000</v>
      </c>
      <c r="AZ591" s="120">
        <v>109240</v>
      </c>
      <c r="BA591" s="120">
        <v>115480</v>
      </c>
      <c r="BB591" s="120">
        <v>121720</v>
      </c>
      <c r="BC591" s="120">
        <v>127960</v>
      </c>
      <c r="BD591" s="120">
        <v>134200</v>
      </c>
      <c r="BE591" s="120">
        <v>140440</v>
      </c>
      <c r="BF591" s="121">
        <v>146680</v>
      </c>
      <c r="BH591" s="119">
        <v>48750</v>
      </c>
      <c r="BI591" s="120">
        <v>64350</v>
      </c>
      <c r="BJ591" s="120">
        <v>68250</v>
      </c>
      <c r="BK591" s="120">
        <v>72150</v>
      </c>
      <c r="BL591" s="120">
        <v>76050</v>
      </c>
      <c r="BM591" s="120">
        <v>79950</v>
      </c>
      <c r="BN591" s="120">
        <v>83850</v>
      </c>
      <c r="BO591" s="120">
        <v>87750</v>
      </c>
      <c r="BP591" s="121">
        <v>91650</v>
      </c>
      <c r="BQ591" s="119">
        <v>78000</v>
      </c>
      <c r="BR591" s="120">
        <v>103000</v>
      </c>
      <c r="BS591" s="120">
        <v>109240</v>
      </c>
      <c r="BT591" s="120">
        <v>115480</v>
      </c>
      <c r="BU591" s="120">
        <v>121720</v>
      </c>
      <c r="BV591" s="120">
        <v>127960</v>
      </c>
      <c r="BW591" s="120">
        <v>134200</v>
      </c>
      <c r="BX591" s="120">
        <v>140440</v>
      </c>
      <c r="BY591" s="121">
        <v>146680</v>
      </c>
    </row>
    <row r="592" spans="1:77" x14ac:dyDescent="0.25">
      <c r="A592" s="85" t="s">
        <v>766</v>
      </c>
      <c r="C592">
        <v>50350</v>
      </c>
      <c r="D592">
        <v>66500</v>
      </c>
      <c r="E592">
        <v>70528</v>
      </c>
      <c r="F592">
        <v>74556</v>
      </c>
      <c r="G592">
        <v>78584</v>
      </c>
      <c r="H592">
        <v>82612</v>
      </c>
      <c r="I592">
        <v>86640</v>
      </c>
      <c r="J592">
        <v>90668</v>
      </c>
      <c r="K592">
        <v>94696</v>
      </c>
      <c r="L592">
        <v>80550</v>
      </c>
      <c r="M592">
        <v>106350</v>
      </c>
      <c r="N592">
        <v>112794</v>
      </c>
      <c r="O592">
        <v>119238</v>
      </c>
      <c r="P592">
        <v>125682</v>
      </c>
      <c r="Q592">
        <v>132126</v>
      </c>
      <c r="R592">
        <v>138570</v>
      </c>
      <c r="S592">
        <v>145014</v>
      </c>
      <c r="T592">
        <v>151458</v>
      </c>
      <c r="V592" s="119">
        <v>54750</v>
      </c>
      <c r="W592" s="120">
        <v>72300</v>
      </c>
      <c r="X592" s="120">
        <v>76680</v>
      </c>
      <c r="Y592" s="120">
        <v>81060</v>
      </c>
      <c r="Z592" s="120">
        <v>85440</v>
      </c>
      <c r="AA592" s="120">
        <v>89820</v>
      </c>
      <c r="AB592" s="120">
        <v>94200</v>
      </c>
      <c r="AC592" s="120">
        <v>98580</v>
      </c>
      <c r="AD592" s="121">
        <v>102960</v>
      </c>
      <c r="AE592" s="119">
        <v>87600</v>
      </c>
      <c r="AF592" s="120">
        <v>115650</v>
      </c>
      <c r="AG592" s="120">
        <v>122658</v>
      </c>
      <c r="AH592" s="120">
        <v>129666</v>
      </c>
      <c r="AI592" s="120">
        <v>136674</v>
      </c>
      <c r="AJ592" s="120">
        <v>143682</v>
      </c>
      <c r="AK592" s="120">
        <v>150690</v>
      </c>
      <c r="AL592" s="120">
        <v>157698</v>
      </c>
      <c r="AM592" s="121">
        <v>164706</v>
      </c>
      <c r="AO592" s="119">
        <v>56850</v>
      </c>
      <c r="AP592" s="120">
        <v>75050</v>
      </c>
      <c r="AQ592" s="120">
        <v>79598</v>
      </c>
      <c r="AR592" s="120">
        <v>84146</v>
      </c>
      <c r="AS592" s="120">
        <v>88694</v>
      </c>
      <c r="AT592" s="120">
        <v>93242</v>
      </c>
      <c r="AU592" s="120">
        <v>97790</v>
      </c>
      <c r="AV592" s="120">
        <v>102338</v>
      </c>
      <c r="AW592" s="121">
        <v>106886</v>
      </c>
      <c r="AX592" s="119">
        <v>90950</v>
      </c>
      <c r="AY592" s="120">
        <v>120100</v>
      </c>
      <c r="AZ592" s="120">
        <v>127376</v>
      </c>
      <c r="BA592" s="120">
        <v>134652</v>
      </c>
      <c r="BB592" s="120">
        <v>141928</v>
      </c>
      <c r="BC592" s="120">
        <v>149204</v>
      </c>
      <c r="BD592" s="120">
        <v>156480</v>
      </c>
      <c r="BE592" s="120">
        <v>163756</v>
      </c>
      <c r="BF592" s="121">
        <v>171032</v>
      </c>
      <c r="BH592" s="119">
        <v>57000</v>
      </c>
      <c r="BI592" s="120">
        <v>75250</v>
      </c>
      <c r="BJ592" s="120">
        <v>79810</v>
      </c>
      <c r="BK592" s="120">
        <v>84370</v>
      </c>
      <c r="BL592" s="120">
        <v>88930</v>
      </c>
      <c r="BM592" s="120">
        <v>93490</v>
      </c>
      <c r="BN592" s="120">
        <v>98050</v>
      </c>
      <c r="BO592" s="120">
        <v>102610</v>
      </c>
      <c r="BP592" s="121">
        <v>107170</v>
      </c>
      <c r="BQ592" s="119">
        <v>91200</v>
      </c>
      <c r="BR592" s="120">
        <v>120400</v>
      </c>
      <c r="BS592" s="120">
        <v>127696</v>
      </c>
      <c r="BT592" s="120">
        <v>134992</v>
      </c>
      <c r="BU592" s="120">
        <v>142288</v>
      </c>
      <c r="BV592" s="120">
        <v>149584</v>
      </c>
      <c r="BW592" s="120">
        <v>156880</v>
      </c>
      <c r="BX592" s="120">
        <v>164176</v>
      </c>
      <c r="BY592" s="121">
        <v>171472</v>
      </c>
    </row>
    <row r="593" spans="1:77" x14ac:dyDescent="0.25">
      <c r="A593" s="85" t="s">
        <v>767</v>
      </c>
      <c r="C593">
        <v>41600</v>
      </c>
      <c r="D593">
        <v>54950</v>
      </c>
      <c r="E593">
        <v>58278</v>
      </c>
      <c r="F593">
        <v>61606</v>
      </c>
      <c r="G593">
        <v>64934</v>
      </c>
      <c r="H593">
        <v>68262</v>
      </c>
      <c r="I593">
        <v>71590</v>
      </c>
      <c r="J593">
        <v>74918</v>
      </c>
      <c r="K593">
        <v>78246</v>
      </c>
      <c r="L593">
        <v>66550</v>
      </c>
      <c r="M593">
        <v>87850</v>
      </c>
      <c r="N593">
        <v>93174</v>
      </c>
      <c r="O593">
        <v>98498</v>
      </c>
      <c r="P593">
        <v>103822</v>
      </c>
      <c r="Q593">
        <v>109146</v>
      </c>
      <c r="R593">
        <v>114470</v>
      </c>
      <c r="S593">
        <v>119794</v>
      </c>
      <c r="T593">
        <v>125118</v>
      </c>
      <c r="V593" s="119">
        <v>45750</v>
      </c>
      <c r="W593" s="120">
        <v>60400</v>
      </c>
      <c r="X593" s="120">
        <v>64060</v>
      </c>
      <c r="Y593" s="120">
        <v>67720</v>
      </c>
      <c r="Z593" s="120">
        <v>71380</v>
      </c>
      <c r="AA593" s="120">
        <v>75040</v>
      </c>
      <c r="AB593" s="120">
        <v>78700</v>
      </c>
      <c r="AC593" s="120">
        <v>82360</v>
      </c>
      <c r="AD593" s="121">
        <v>86020</v>
      </c>
      <c r="AE593" s="119">
        <v>73200</v>
      </c>
      <c r="AF593" s="120">
        <v>96600</v>
      </c>
      <c r="AG593" s="120">
        <v>102456</v>
      </c>
      <c r="AH593" s="120">
        <v>108312</v>
      </c>
      <c r="AI593" s="120">
        <v>114168</v>
      </c>
      <c r="AJ593" s="120">
        <v>120024</v>
      </c>
      <c r="AK593" s="120">
        <v>125880</v>
      </c>
      <c r="AL593" s="120">
        <v>131736</v>
      </c>
      <c r="AM593" s="121">
        <v>137592</v>
      </c>
      <c r="AO593" s="119">
        <v>48650</v>
      </c>
      <c r="AP593" s="120">
        <v>64250</v>
      </c>
      <c r="AQ593" s="120">
        <v>68142</v>
      </c>
      <c r="AR593" s="120">
        <v>72034</v>
      </c>
      <c r="AS593" s="120">
        <v>75926</v>
      </c>
      <c r="AT593" s="120">
        <v>79818</v>
      </c>
      <c r="AU593" s="120">
        <v>83710</v>
      </c>
      <c r="AV593" s="120">
        <v>87602</v>
      </c>
      <c r="AW593" s="121">
        <v>91494</v>
      </c>
      <c r="AX593" s="119">
        <v>77850</v>
      </c>
      <c r="AY593" s="120">
        <v>102800</v>
      </c>
      <c r="AZ593" s="120">
        <v>109028</v>
      </c>
      <c r="BA593" s="120">
        <v>115256</v>
      </c>
      <c r="BB593" s="120">
        <v>121484</v>
      </c>
      <c r="BC593" s="120">
        <v>127712</v>
      </c>
      <c r="BD593" s="120">
        <v>133940</v>
      </c>
      <c r="BE593" s="120">
        <v>140168</v>
      </c>
      <c r="BF593" s="121">
        <v>146396</v>
      </c>
      <c r="BH593" s="119">
        <v>48900</v>
      </c>
      <c r="BI593" s="120">
        <v>64550</v>
      </c>
      <c r="BJ593" s="120">
        <v>68462</v>
      </c>
      <c r="BK593" s="120">
        <v>72374</v>
      </c>
      <c r="BL593" s="120">
        <v>76286</v>
      </c>
      <c r="BM593" s="120">
        <v>80198</v>
      </c>
      <c r="BN593" s="120">
        <v>84110</v>
      </c>
      <c r="BO593" s="120">
        <v>88022</v>
      </c>
      <c r="BP593" s="121">
        <v>91934</v>
      </c>
      <c r="BQ593" s="119">
        <v>78250</v>
      </c>
      <c r="BR593" s="120">
        <v>103300</v>
      </c>
      <c r="BS593" s="120">
        <v>109560</v>
      </c>
      <c r="BT593" s="120">
        <v>115820</v>
      </c>
      <c r="BU593" s="120">
        <v>122080</v>
      </c>
      <c r="BV593" s="120">
        <v>128340</v>
      </c>
      <c r="BW593" s="120">
        <v>134600</v>
      </c>
      <c r="BX593" s="120">
        <v>140860</v>
      </c>
      <c r="BY593" s="121">
        <v>147120</v>
      </c>
    </row>
    <row r="594" spans="1:77" x14ac:dyDescent="0.25">
      <c r="A594" s="85" t="s">
        <v>768</v>
      </c>
      <c r="C594">
        <v>45100</v>
      </c>
      <c r="D594">
        <v>59550</v>
      </c>
      <c r="E594">
        <v>63158</v>
      </c>
      <c r="F594">
        <v>66766</v>
      </c>
      <c r="G594">
        <v>70374</v>
      </c>
      <c r="H594">
        <v>73982</v>
      </c>
      <c r="I594">
        <v>77590</v>
      </c>
      <c r="J594">
        <v>81198</v>
      </c>
      <c r="K594">
        <v>84806</v>
      </c>
      <c r="L594">
        <v>72150</v>
      </c>
      <c r="M594">
        <v>95250</v>
      </c>
      <c r="N594">
        <v>101022</v>
      </c>
      <c r="O594">
        <v>106794</v>
      </c>
      <c r="P594">
        <v>112566</v>
      </c>
      <c r="Q594">
        <v>118338</v>
      </c>
      <c r="R594">
        <v>124110</v>
      </c>
      <c r="S594">
        <v>129882</v>
      </c>
      <c r="T594">
        <v>135654</v>
      </c>
      <c r="V594" s="119">
        <v>49600</v>
      </c>
      <c r="W594" s="120">
        <v>65500</v>
      </c>
      <c r="X594" s="120">
        <v>69468</v>
      </c>
      <c r="Y594" s="120">
        <v>73436</v>
      </c>
      <c r="Z594" s="120">
        <v>77404</v>
      </c>
      <c r="AA594" s="120">
        <v>81372</v>
      </c>
      <c r="AB594" s="120">
        <v>85340</v>
      </c>
      <c r="AC594" s="120">
        <v>89308</v>
      </c>
      <c r="AD594" s="121">
        <v>93276</v>
      </c>
      <c r="AE594" s="119">
        <v>79350</v>
      </c>
      <c r="AF594" s="120">
        <v>104750</v>
      </c>
      <c r="AG594" s="120">
        <v>111098</v>
      </c>
      <c r="AH594" s="120">
        <v>117446</v>
      </c>
      <c r="AI594" s="120">
        <v>123794</v>
      </c>
      <c r="AJ594" s="120">
        <v>130142</v>
      </c>
      <c r="AK594" s="120">
        <v>136490</v>
      </c>
      <c r="AL594" s="120">
        <v>142838</v>
      </c>
      <c r="AM594" s="121">
        <v>149186</v>
      </c>
      <c r="AO594" s="119">
        <v>53950</v>
      </c>
      <c r="AP594" s="120">
        <v>71250</v>
      </c>
      <c r="AQ594" s="120">
        <v>75566</v>
      </c>
      <c r="AR594" s="120">
        <v>79882</v>
      </c>
      <c r="AS594" s="120">
        <v>84198</v>
      </c>
      <c r="AT594" s="120">
        <v>88514</v>
      </c>
      <c r="AU594" s="120">
        <v>92830</v>
      </c>
      <c r="AV594" s="120">
        <v>97146</v>
      </c>
      <c r="AW594" s="121">
        <v>101462</v>
      </c>
      <c r="AX594" s="119">
        <v>86300</v>
      </c>
      <c r="AY594" s="120">
        <v>113950</v>
      </c>
      <c r="AZ594" s="120">
        <v>120854</v>
      </c>
      <c r="BA594" s="120">
        <v>127758</v>
      </c>
      <c r="BB594" s="120">
        <v>134662</v>
      </c>
      <c r="BC594" s="120">
        <v>141566</v>
      </c>
      <c r="BD594" s="120">
        <v>148470</v>
      </c>
      <c r="BE594" s="120">
        <v>155374</v>
      </c>
      <c r="BF594" s="121">
        <v>162278</v>
      </c>
      <c r="BH594" s="119">
        <v>53950</v>
      </c>
      <c r="BI594" s="120">
        <v>71250</v>
      </c>
      <c r="BJ594" s="120">
        <v>75566</v>
      </c>
      <c r="BK594" s="120">
        <v>79882</v>
      </c>
      <c r="BL594" s="120">
        <v>84198</v>
      </c>
      <c r="BM594" s="120">
        <v>88514</v>
      </c>
      <c r="BN594" s="120">
        <v>92830</v>
      </c>
      <c r="BO594" s="120">
        <v>97146</v>
      </c>
      <c r="BP594" s="121">
        <v>101462</v>
      </c>
      <c r="BQ594" s="119">
        <v>86300</v>
      </c>
      <c r="BR594" s="120">
        <v>113950</v>
      </c>
      <c r="BS594" s="120">
        <v>120854</v>
      </c>
      <c r="BT594" s="120">
        <v>127758</v>
      </c>
      <c r="BU594" s="120">
        <v>134662</v>
      </c>
      <c r="BV594" s="120">
        <v>141566</v>
      </c>
      <c r="BW594" s="120">
        <v>148470</v>
      </c>
      <c r="BX594" s="120">
        <v>155374</v>
      </c>
      <c r="BY594" s="121">
        <v>162278</v>
      </c>
    </row>
    <row r="595" spans="1:77" x14ac:dyDescent="0.25">
      <c r="A595" s="85" t="s">
        <v>769</v>
      </c>
      <c r="C595">
        <v>41600</v>
      </c>
      <c r="D595">
        <v>54950</v>
      </c>
      <c r="E595">
        <v>58278</v>
      </c>
      <c r="F595">
        <v>61606</v>
      </c>
      <c r="G595">
        <v>64934</v>
      </c>
      <c r="H595">
        <v>68262</v>
      </c>
      <c r="I595">
        <v>71590</v>
      </c>
      <c r="J595">
        <v>74918</v>
      </c>
      <c r="K595">
        <v>78246</v>
      </c>
      <c r="L595">
        <v>66550</v>
      </c>
      <c r="M595">
        <v>87850</v>
      </c>
      <c r="N595">
        <v>93174</v>
      </c>
      <c r="O595">
        <v>98498</v>
      </c>
      <c r="P595">
        <v>103822</v>
      </c>
      <c r="Q595">
        <v>109146</v>
      </c>
      <c r="R595">
        <v>114470</v>
      </c>
      <c r="S595">
        <v>119794</v>
      </c>
      <c r="T595">
        <v>125118</v>
      </c>
      <c r="V595" s="119">
        <v>41600</v>
      </c>
      <c r="W595" s="120">
        <v>54950</v>
      </c>
      <c r="X595" s="120">
        <v>58278</v>
      </c>
      <c r="Y595" s="120">
        <v>61606</v>
      </c>
      <c r="Z595" s="120">
        <v>64934</v>
      </c>
      <c r="AA595" s="120">
        <v>68262</v>
      </c>
      <c r="AB595" s="120">
        <v>71590</v>
      </c>
      <c r="AC595" s="120">
        <v>74918</v>
      </c>
      <c r="AD595" s="121">
        <v>78246</v>
      </c>
      <c r="AE595" s="119">
        <v>66550</v>
      </c>
      <c r="AF595" s="120">
        <v>87850</v>
      </c>
      <c r="AG595" s="120">
        <v>93174</v>
      </c>
      <c r="AH595" s="120">
        <v>98498</v>
      </c>
      <c r="AI595" s="120">
        <v>103822</v>
      </c>
      <c r="AJ595" s="120">
        <v>109146</v>
      </c>
      <c r="AK595" s="120">
        <v>114470</v>
      </c>
      <c r="AL595" s="120">
        <v>119794</v>
      </c>
      <c r="AM595" s="121">
        <v>125118</v>
      </c>
      <c r="AO595" s="119">
        <v>45150</v>
      </c>
      <c r="AP595" s="120">
        <v>59600</v>
      </c>
      <c r="AQ595" s="120">
        <v>63212</v>
      </c>
      <c r="AR595" s="120">
        <v>66824</v>
      </c>
      <c r="AS595" s="120">
        <v>70436</v>
      </c>
      <c r="AT595" s="120">
        <v>74048</v>
      </c>
      <c r="AU595" s="120">
        <v>77660</v>
      </c>
      <c r="AV595" s="120">
        <v>81272</v>
      </c>
      <c r="AW595" s="121">
        <v>84884</v>
      </c>
      <c r="AX595" s="119">
        <v>72250</v>
      </c>
      <c r="AY595" s="120">
        <v>95400</v>
      </c>
      <c r="AZ595" s="120">
        <v>101180</v>
      </c>
      <c r="BA595" s="120">
        <v>106960</v>
      </c>
      <c r="BB595" s="120">
        <v>112740</v>
      </c>
      <c r="BC595" s="120">
        <v>118520</v>
      </c>
      <c r="BD595" s="120">
        <v>124300</v>
      </c>
      <c r="BE595" s="120">
        <v>130080</v>
      </c>
      <c r="BF595" s="121">
        <v>135860</v>
      </c>
      <c r="BH595" s="119">
        <v>47050</v>
      </c>
      <c r="BI595" s="120">
        <v>62150</v>
      </c>
      <c r="BJ595" s="120">
        <v>65914</v>
      </c>
      <c r="BK595" s="120">
        <v>69678</v>
      </c>
      <c r="BL595" s="120">
        <v>73442</v>
      </c>
      <c r="BM595" s="120">
        <v>77206</v>
      </c>
      <c r="BN595" s="120">
        <v>80970</v>
      </c>
      <c r="BO595" s="120">
        <v>84734</v>
      </c>
      <c r="BP595" s="121">
        <v>88498</v>
      </c>
      <c r="BQ595" s="119">
        <v>75300</v>
      </c>
      <c r="BR595" s="120">
        <v>99400</v>
      </c>
      <c r="BS595" s="120">
        <v>105424</v>
      </c>
      <c r="BT595" s="120">
        <v>111448</v>
      </c>
      <c r="BU595" s="120">
        <v>117472</v>
      </c>
      <c r="BV595" s="120">
        <v>123496</v>
      </c>
      <c r="BW595" s="120">
        <v>129520</v>
      </c>
      <c r="BX595" s="120">
        <v>135544</v>
      </c>
      <c r="BY595" s="121">
        <v>141568</v>
      </c>
    </row>
    <row r="596" spans="1:77" x14ac:dyDescent="0.25">
      <c r="A596" s="85" t="s">
        <v>770</v>
      </c>
      <c r="C596">
        <v>41600</v>
      </c>
      <c r="D596">
        <v>54950</v>
      </c>
      <c r="E596">
        <v>58278</v>
      </c>
      <c r="F596">
        <v>61606</v>
      </c>
      <c r="G596">
        <v>64934</v>
      </c>
      <c r="H596">
        <v>68262</v>
      </c>
      <c r="I596">
        <v>71590</v>
      </c>
      <c r="J596">
        <v>74918</v>
      </c>
      <c r="K596">
        <v>78246</v>
      </c>
      <c r="L596">
        <v>66550</v>
      </c>
      <c r="M596">
        <v>87850</v>
      </c>
      <c r="N596">
        <v>93174</v>
      </c>
      <c r="O596">
        <v>98498</v>
      </c>
      <c r="P596">
        <v>103822</v>
      </c>
      <c r="Q596">
        <v>109146</v>
      </c>
      <c r="R596">
        <v>114470</v>
      </c>
      <c r="S596">
        <v>119794</v>
      </c>
      <c r="T596">
        <v>125118</v>
      </c>
      <c r="V596" s="119">
        <v>41600</v>
      </c>
      <c r="W596" s="120">
        <v>54950</v>
      </c>
      <c r="X596" s="120">
        <v>58278</v>
      </c>
      <c r="Y596" s="120">
        <v>61606</v>
      </c>
      <c r="Z596" s="120">
        <v>64934</v>
      </c>
      <c r="AA596" s="120">
        <v>68262</v>
      </c>
      <c r="AB596" s="120">
        <v>71590</v>
      </c>
      <c r="AC596" s="120">
        <v>74918</v>
      </c>
      <c r="AD596" s="121">
        <v>78246</v>
      </c>
      <c r="AE596" s="119">
        <v>66550</v>
      </c>
      <c r="AF596" s="120">
        <v>87850</v>
      </c>
      <c r="AG596" s="120">
        <v>93174</v>
      </c>
      <c r="AH596" s="120">
        <v>98498</v>
      </c>
      <c r="AI596" s="120">
        <v>103822</v>
      </c>
      <c r="AJ596" s="120">
        <v>109146</v>
      </c>
      <c r="AK596" s="120">
        <v>114470</v>
      </c>
      <c r="AL596" s="120">
        <v>119794</v>
      </c>
      <c r="AM596" s="121">
        <v>125118</v>
      </c>
      <c r="AO596" s="119">
        <v>45150</v>
      </c>
      <c r="AP596" s="120">
        <v>59600</v>
      </c>
      <c r="AQ596" s="120">
        <v>63212</v>
      </c>
      <c r="AR596" s="120">
        <v>66824</v>
      </c>
      <c r="AS596" s="120">
        <v>70436</v>
      </c>
      <c r="AT596" s="120">
        <v>74048</v>
      </c>
      <c r="AU596" s="120">
        <v>77660</v>
      </c>
      <c r="AV596" s="120">
        <v>81272</v>
      </c>
      <c r="AW596" s="121">
        <v>84884</v>
      </c>
      <c r="AX596" s="119">
        <v>72250</v>
      </c>
      <c r="AY596" s="120">
        <v>95400</v>
      </c>
      <c r="AZ596" s="120">
        <v>101180</v>
      </c>
      <c r="BA596" s="120">
        <v>106960</v>
      </c>
      <c r="BB596" s="120">
        <v>112740</v>
      </c>
      <c r="BC596" s="120">
        <v>118520</v>
      </c>
      <c r="BD596" s="120">
        <v>124300</v>
      </c>
      <c r="BE596" s="120">
        <v>130080</v>
      </c>
      <c r="BF596" s="121">
        <v>135860</v>
      </c>
      <c r="BH596" s="119">
        <v>47050</v>
      </c>
      <c r="BI596" s="120">
        <v>62150</v>
      </c>
      <c r="BJ596" s="120">
        <v>65914</v>
      </c>
      <c r="BK596" s="120">
        <v>69678</v>
      </c>
      <c r="BL596" s="120">
        <v>73442</v>
      </c>
      <c r="BM596" s="120">
        <v>77206</v>
      </c>
      <c r="BN596" s="120">
        <v>80970</v>
      </c>
      <c r="BO596" s="120">
        <v>84734</v>
      </c>
      <c r="BP596" s="121">
        <v>88498</v>
      </c>
      <c r="BQ596" s="119">
        <v>75300</v>
      </c>
      <c r="BR596" s="120">
        <v>99400</v>
      </c>
      <c r="BS596" s="120">
        <v>105424</v>
      </c>
      <c r="BT596" s="120">
        <v>111448</v>
      </c>
      <c r="BU596" s="120">
        <v>117472</v>
      </c>
      <c r="BV596" s="120">
        <v>123496</v>
      </c>
      <c r="BW596" s="120">
        <v>129520</v>
      </c>
      <c r="BX596" s="120">
        <v>135544</v>
      </c>
      <c r="BY596" s="121">
        <v>141568</v>
      </c>
    </row>
    <row r="597" spans="1:77" x14ac:dyDescent="0.25">
      <c r="A597" s="85" t="s">
        <v>771</v>
      </c>
      <c r="C597">
        <v>41600</v>
      </c>
      <c r="D597">
        <v>54950</v>
      </c>
      <c r="E597">
        <v>58278</v>
      </c>
      <c r="F597">
        <v>61606</v>
      </c>
      <c r="G597">
        <v>64934</v>
      </c>
      <c r="H597">
        <v>68262</v>
      </c>
      <c r="I597">
        <v>71590</v>
      </c>
      <c r="J597">
        <v>74918</v>
      </c>
      <c r="K597">
        <v>78246</v>
      </c>
      <c r="L597">
        <v>66550</v>
      </c>
      <c r="M597">
        <v>87850</v>
      </c>
      <c r="N597">
        <v>93174</v>
      </c>
      <c r="O597">
        <v>98498</v>
      </c>
      <c r="P597">
        <v>103822</v>
      </c>
      <c r="Q597">
        <v>109146</v>
      </c>
      <c r="R597">
        <v>114470</v>
      </c>
      <c r="S597">
        <v>119794</v>
      </c>
      <c r="T597">
        <v>125118</v>
      </c>
      <c r="V597" s="119">
        <v>41600</v>
      </c>
      <c r="W597" s="120">
        <v>54950</v>
      </c>
      <c r="X597" s="120">
        <v>58278</v>
      </c>
      <c r="Y597" s="120">
        <v>61606</v>
      </c>
      <c r="Z597" s="120">
        <v>64934</v>
      </c>
      <c r="AA597" s="120">
        <v>68262</v>
      </c>
      <c r="AB597" s="120">
        <v>71590</v>
      </c>
      <c r="AC597" s="120">
        <v>74918</v>
      </c>
      <c r="AD597" s="121">
        <v>78246</v>
      </c>
      <c r="AE597" s="119">
        <v>66550</v>
      </c>
      <c r="AF597" s="120">
        <v>87850</v>
      </c>
      <c r="AG597" s="120">
        <v>93174</v>
      </c>
      <c r="AH597" s="120">
        <v>98498</v>
      </c>
      <c r="AI597" s="120">
        <v>103822</v>
      </c>
      <c r="AJ597" s="120">
        <v>109146</v>
      </c>
      <c r="AK597" s="120">
        <v>114470</v>
      </c>
      <c r="AL597" s="120">
        <v>119794</v>
      </c>
      <c r="AM597" s="121">
        <v>125118</v>
      </c>
      <c r="AO597" s="119">
        <v>45150</v>
      </c>
      <c r="AP597" s="120">
        <v>59600</v>
      </c>
      <c r="AQ597" s="120">
        <v>63212</v>
      </c>
      <c r="AR597" s="120">
        <v>66824</v>
      </c>
      <c r="AS597" s="120">
        <v>70436</v>
      </c>
      <c r="AT597" s="120">
        <v>74048</v>
      </c>
      <c r="AU597" s="120">
        <v>77660</v>
      </c>
      <c r="AV597" s="120">
        <v>81272</v>
      </c>
      <c r="AW597" s="121">
        <v>84884</v>
      </c>
      <c r="AX597" s="119">
        <v>72250</v>
      </c>
      <c r="AY597" s="120">
        <v>95400</v>
      </c>
      <c r="AZ597" s="120">
        <v>101180</v>
      </c>
      <c r="BA597" s="120">
        <v>106960</v>
      </c>
      <c r="BB597" s="120">
        <v>112740</v>
      </c>
      <c r="BC597" s="120">
        <v>118520</v>
      </c>
      <c r="BD597" s="120">
        <v>124300</v>
      </c>
      <c r="BE597" s="120">
        <v>130080</v>
      </c>
      <c r="BF597" s="121">
        <v>135860</v>
      </c>
      <c r="BH597" s="119">
        <v>47050</v>
      </c>
      <c r="BI597" s="120">
        <v>62150</v>
      </c>
      <c r="BJ597" s="120">
        <v>65914</v>
      </c>
      <c r="BK597" s="120">
        <v>69678</v>
      </c>
      <c r="BL597" s="120">
        <v>73442</v>
      </c>
      <c r="BM597" s="120">
        <v>77206</v>
      </c>
      <c r="BN597" s="120">
        <v>80970</v>
      </c>
      <c r="BO597" s="120">
        <v>84734</v>
      </c>
      <c r="BP597" s="121">
        <v>88498</v>
      </c>
      <c r="BQ597" s="119">
        <v>75300</v>
      </c>
      <c r="BR597" s="120">
        <v>99400</v>
      </c>
      <c r="BS597" s="120">
        <v>105424</v>
      </c>
      <c r="BT597" s="120">
        <v>111448</v>
      </c>
      <c r="BU597" s="120">
        <v>117472</v>
      </c>
      <c r="BV597" s="120">
        <v>123496</v>
      </c>
      <c r="BW597" s="120">
        <v>129520</v>
      </c>
      <c r="BX597" s="120">
        <v>135544</v>
      </c>
      <c r="BY597" s="121">
        <v>141568</v>
      </c>
    </row>
    <row r="598" spans="1:77" x14ac:dyDescent="0.25">
      <c r="A598" s="85" t="s">
        <v>772</v>
      </c>
      <c r="C598">
        <v>42450</v>
      </c>
      <c r="D598">
        <v>56050</v>
      </c>
      <c r="E598">
        <v>59446</v>
      </c>
      <c r="F598">
        <v>62842</v>
      </c>
      <c r="G598">
        <v>66238</v>
      </c>
      <c r="H598">
        <v>69634</v>
      </c>
      <c r="I598">
        <v>73030</v>
      </c>
      <c r="J598">
        <v>76426</v>
      </c>
      <c r="K598">
        <v>79822</v>
      </c>
      <c r="L598">
        <v>67900</v>
      </c>
      <c r="M598">
        <v>89650</v>
      </c>
      <c r="N598">
        <v>95082</v>
      </c>
      <c r="O598">
        <v>100514</v>
      </c>
      <c r="P598">
        <v>105946</v>
      </c>
      <c r="Q598">
        <v>111378</v>
      </c>
      <c r="R598">
        <v>116810</v>
      </c>
      <c r="S598">
        <v>122242</v>
      </c>
      <c r="T598">
        <v>127674</v>
      </c>
      <c r="V598" s="119">
        <v>43900</v>
      </c>
      <c r="W598" s="120">
        <v>57950</v>
      </c>
      <c r="X598" s="120">
        <v>61462</v>
      </c>
      <c r="Y598" s="120">
        <v>64974</v>
      </c>
      <c r="Z598" s="120">
        <v>68486</v>
      </c>
      <c r="AA598" s="120">
        <v>71998</v>
      </c>
      <c r="AB598" s="120">
        <v>75510</v>
      </c>
      <c r="AC598" s="120">
        <v>79022</v>
      </c>
      <c r="AD598" s="121">
        <v>82534</v>
      </c>
      <c r="AE598" s="119">
        <v>70250</v>
      </c>
      <c r="AF598" s="120">
        <v>92750</v>
      </c>
      <c r="AG598" s="120">
        <v>98370</v>
      </c>
      <c r="AH598" s="120">
        <v>103990</v>
      </c>
      <c r="AI598" s="120">
        <v>109610</v>
      </c>
      <c r="AJ598" s="120">
        <v>115230</v>
      </c>
      <c r="AK598" s="120">
        <v>120850</v>
      </c>
      <c r="AL598" s="120">
        <v>126470</v>
      </c>
      <c r="AM598" s="121">
        <v>132090</v>
      </c>
      <c r="AO598" s="119">
        <v>47650</v>
      </c>
      <c r="AP598" s="120">
        <v>62900</v>
      </c>
      <c r="AQ598" s="120">
        <v>66712</v>
      </c>
      <c r="AR598" s="120">
        <v>70524</v>
      </c>
      <c r="AS598" s="120">
        <v>74336</v>
      </c>
      <c r="AT598" s="120">
        <v>78148</v>
      </c>
      <c r="AU598" s="120">
        <v>81960</v>
      </c>
      <c r="AV598" s="120">
        <v>85772</v>
      </c>
      <c r="AW598" s="121">
        <v>89584</v>
      </c>
      <c r="AX598" s="119">
        <v>76250</v>
      </c>
      <c r="AY598" s="120">
        <v>100650</v>
      </c>
      <c r="AZ598" s="120">
        <v>106750</v>
      </c>
      <c r="BA598" s="120">
        <v>112850</v>
      </c>
      <c r="BB598" s="120">
        <v>118950</v>
      </c>
      <c r="BC598" s="120">
        <v>125050</v>
      </c>
      <c r="BD598" s="120">
        <v>131150</v>
      </c>
      <c r="BE598" s="120">
        <v>137250</v>
      </c>
      <c r="BF598" s="121">
        <v>143350</v>
      </c>
      <c r="BH598" s="119">
        <v>48800</v>
      </c>
      <c r="BI598" s="120">
        <v>64450</v>
      </c>
      <c r="BJ598" s="120">
        <v>68354</v>
      </c>
      <c r="BK598" s="120">
        <v>72258</v>
      </c>
      <c r="BL598" s="120">
        <v>76162</v>
      </c>
      <c r="BM598" s="120">
        <v>80066</v>
      </c>
      <c r="BN598" s="120">
        <v>83970</v>
      </c>
      <c r="BO598" s="120">
        <v>87874</v>
      </c>
      <c r="BP598" s="121">
        <v>91778</v>
      </c>
      <c r="BQ598" s="119">
        <v>78100</v>
      </c>
      <c r="BR598" s="120">
        <v>103100</v>
      </c>
      <c r="BS598" s="120">
        <v>109348</v>
      </c>
      <c r="BT598" s="120">
        <v>115596</v>
      </c>
      <c r="BU598" s="120">
        <v>121844</v>
      </c>
      <c r="BV598" s="120">
        <v>128092</v>
      </c>
      <c r="BW598" s="120">
        <v>134340</v>
      </c>
      <c r="BX598" s="120">
        <v>140588</v>
      </c>
      <c r="BY598" s="121">
        <v>146836</v>
      </c>
    </row>
    <row r="599" spans="1:77" x14ac:dyDescent="0.25">
      <c r="A599" s="85" t="s">
        <v>773</v>
      </c>
      <c r="C599">
        <v>41600</v>
      </c>
      <c r="D599">
        <v>54950</v>
      </c>
      <c r="E599">
        <v>58278</v>
      </c>
      <c r="F599">
        <v>61606</v>
      </c>
      <c r="G599">
        <v>64934</v>
      </c>
      <c r="H599">
        <v>68262</v>
      </c>
      <c r="I599">
        <v>71590</v>
      </c>
      <c r="J599">
        <v>74918</v>
      </c>
      <c r="K599">
        <v>78246</v>
      </c>
      <c r="L599">
        <v>66550</v>
      </c>
      <c r="M599">
        <v>87850</v>
      </c>
      <c r="N599">
        <v>93174</v>
      </c>
      <c r="O599">
        <v>98498</v>
      </c>
      <c r="P599">
        <v>103822</v>
      </c>
      <c r="Q599">
        <v>109146</v>
      </c>
      <c r="R599">
        <v>114470</v>
      </c>
      <c r="S599">
        <v>119794</v>
      </c>
      <c r="T599">
        <v>125118</v>
      </c>
      <c r="V599" s="119">
        <v>41600</v>
      </c>
      <c r="W599" s="120">
        <v>54950</v>
      </c>
      <c r="X599" s="120">
        <v>58278</v>
      </c>
      <c r="Y599" s="120">
        <v>61606</v>
      </c>
      <c r="Z599" s="120">
        <v>64934</v>
      </c>
      <c r="AA599" s="120">
        <v>68262</v>
      </c>
      <c r="AB599" s="120">
        <v>71590</v>
      </c>
      <c r="AC599" s="120">
        <v>74918</v>
      </c>
      <c r="AD599" s="121">
        <v>78246</v>
      </c>
      <c r="AE599" s="119">
        <v>66550</v>
      </c>
      <c r="AF599" s="120">
        <v>87850</v>
      </c>
      <c r="AG599" s="120">
        <v>93174</v>
      </c>
      <c r="AH599" s="120">
        <v>98498</v>
      </c>
      <c r="AI599" s="120">
        <v>103822</v>
      </c>
      <c r="AJ599" s="120">
        <v>109146</v>
      </c>
      <c r="AK599" s="120">
        <v>114470</v>
      </c>
      <c r="AL599" s="120">
        <v>119794</v>
      </c>
      <c r="AM599" s="121">
        <v>125118</v>
      </c>
      <c r="AO599" s="119">
        <v>45150</v>
      </c>
      <c r="AP599" s="120">
        <v>59600</v>
      </c>
      <c r="AQ599" s="120">
        <v>63212</v>
      </c>
      <c r="AR599" s="120">
        <v>66824</v>
      </c>
      <c r="AS599" s="120">
        <v>70436</v>
      </c>
      <c r="AT599" s="120">
        <v>74048</v>
      </c>
      <c r="AU599" s="120">
        <v>77660</v>
      </c>
      <c r="AV599" s="120">
        <v>81272</v>
      </c>
      <c r="AW599" s="121">
        <v>84884</v>
      </c>
      <c r="AX599" s="119">
        <v>72250</v>
      </c>
      <c r="AY599" s="120">
        <v>95400</v>
      </c>
      <c r="AZ599" s="120">
        <v>101180</v>
      </c>
      <c r="BA599" s="120">
        <v>106960</v>
      </c>
      <c r="BB599" s="120">
        <v>112740</v>
      </c>
      <c r="BC599" s="120">
        <v>118520</v>
      </c>
      <c r="BD599" s="120">
        <v>124300</v>
      </c>
      <c r="BE599" s="120">
        <v>130080</v>
      </c>
      <c r="BF599" s="121">
        <v>135860</v>
      </c>
      <c r="BH599" s="119">
        <v>47050</v>
      </c>
      <c r="BI599" s="120">
        <v>62150</v>
      </c>
      <c r="BJ599" s="120">
        <v>65914</v>
      </c>
      <c r="BK599" s="120">
        <v>69678</v>
      </c>
      <c r="BL599" s="120">
        <v>73442</v>
      </c>
      <c r="BM599" s="120">
        <v>77206</v>
      </c>
      <c r="BN599" s="120">
        <v>80970</v>
      </c>
      <c r="BO599" s="120">
        <v>84734</v>
      </c>
      <c r="BP599" s="121">
        <v>88498</v>
      </c>
      <c r="BQ599" s="119">
        <v>75300</v>
      </c>
      <c r="BR599" s="120">
        <v>99400</v>
      </c>
      <c r="BS599" s="120">
        <v>105424</v>
      </c>
      <c r="BT599" s="120">
        <v>111448</v>
      </c>
      <c r="BU599" s="120">
        <v>117472</v>
      </c>
      <c r="BV599" s="120">
        <v>123496</v>
      </c>
      <c r="BW599" s="120">
        <v>129520</v>
      </c>
      <c r="BX599" s="120">
        <v>135544</v>
      </c>
      <c r="BY599" s="121">
        <v>141568</v>
      </c>
    </row>
    <row r="600" spans="1:77" x14ac:dyDescent="0.25">
      <c r="A600" s="85" t="s">
        <v>774</v>
      </c>
      <c r="C600">
        <v>41600</v>
      </c>
      <c r="D600">
        <v>54950</v>
      </c>
      <c r="E600">
        <v>58278</v>
      </c>
      <c r="F600">
        <v>61606</v>
      </c>
      <c r="G600">
        <v>64934</v>
      </c>
      <c r="H600">
        <v>68262</v>
      </c>
      <c r="I600">
        <v>71590</v>
      </c>
      <c r="J600">
        <v>74918</v>
      </c>
      <c r="K600">
        <v>78246</v>
      </c>
      <c r="L600">
        <v>66550</v>
      </c>
      <c r="M600">
        <v>87850</v>
      </c>
      <c r="N600">
        <v>93174</v>
      </c>
      <c r="O600">
        <v>98498</v>
      </c>
      <c r="P600">
        <v>103822</v>
      </c>
      <c r="Q600">
        <v>109146</v>
      </c>
      <c r="R600">
        <v>114470</v>
      </c>
      <c r="S600">
        <v>119794</v>
      </c>
      <c r="T600">
        <v>125118</v>
      </c>
      <c r="V600" s="119">
        <v>41600</v>
      </c>
      <c r="W600" s="120">
        <v>54950</v>
      </c>
      <c r="X600" s="120">
        <v>58278</v>
      </c>
      <c r="Y600" s="120">
        <v>61606</v>
      </c>
      <c r="Z600" s="120">
        <v>64934</v>
      </c>
      <c r="AA600" s="120">
        <v>68262</v>
      </c>
      <c r="AB600" s="120">
        <v>71590</v>
      </c>
      <c r="AC600" s="120">
        <v>74918</v>
      </c>
      <c r="AD600" s="121">
        <v>78246</v>
      </c>
      <c r="AE600" s="119">
        <v>66550</v>
      </c>
      <c r="AF600" s="120">
        <v>87850</v>
      </c>
      <c r="AG600" s="120">
        <v>93174</v>
      </c>
      <c r="AH600" s="120">
        <v>98498</v>
      </c>
      <c r="AI600" s="120">
        <v>103822</v>
      </c>
      <c r="AJ600" s="120">
        <v>109146</v>
      </c>
      <c r="AK600" s="120">
        <v>114470</v>
      </c>
      <c r="AL600" s="120">
        <v>119794</v>
      </c>
      <c r="AM600" s="121">
        <v>125118</v>
      </c>
      <c r="AO600" s="119">
        <v>45150</v>
      </c>
      <c r="AP600" s="120">
        <v>59600</v>
      </c>
      <c r="AQ600" s="120">
        <v>63212</v>
      </c>
      <c r="AR600" s="120">
        <v>66824</v>
      </c>
      <c r="AS600" s="120">
        <v>70436</v>
      </c>
      <c r="AT600" s="120">
        <v>74048</v>
      </c>
      <c r="AU600" s="120">
        <v>77660</v>
      </c>
      <c r="AV600" s="120">
        <v>81272</v>
      </c>
      <c r="AW600" s="121">
        <v>84884</v>
      </c>
      <c r="AX600" s="119">
        <v>72250</v>
      </c>
      <c r="AY600" s="120">
        <v>95400</v>
      </c>
      <c r="AZ600" s="120">
        <v>101180</v>
      </c>
      <c r="BA600" s="120">
        <v>106960</v>
      </c>
      <c r="BB600" s="120">
        <v>112740</v>
      </c>
      <c r="BC600" s="120">
        <v>118520</v>
      </c>
      <c r="BD600" s="120">
        <v>124300</v>
      </c>
      <c r="BE600" s="120">
        <v>130080</v>
      </c>
      <c r="BF600" s="121">
        <v>135860</v>
      </c>
      <c r="BH600" s="119">
        <v>47050</v>
      </c>
      <c r="BI600" s="120">
        <v>62150</v>
      </c>
      <c r="BJ600" s="120">
        <v>65914</v>
      </c>
      <c r="BK600" s="120">
        <v>69678</v>
      </c>
      <c r="BL600" s="120">
        <v>73442</v>
      </c>
      <c r="BM600" s="120">
        <v>77206</v>
      </c>
      <c r="BN600" s="120">
        <v>80970</v>
      </c>
      <c r="BO600" s="120">
        <v>84734</v>
      </c>
      <c r="BP600" s="121">
        <v>88498</v>
      </c>
      <c r="BQ600" s="119">
        <v>75300</v>
      </c>
      <c r="BR600" s="120">
        <v>99400</v>
      </c>
      <c r="BS600" s="120">
        <v>105424</v>
      </c>
      <c r="BT600" s="120">
        <v>111448</v>
      </c>
      <c r="BU600" s="120">
        <v>117472</v>
      </c>
      <c r="BV600" s="120">
        <v>123496</v>
      </c>
      <c r="BW600" s="120">
        <v>129520</v>
      </c>
      <c r="BX600" s="120">
        <v>135544</v>
      </c>
      <c r="BY600" s="121">
        <v>141568</v>
      </c>
    </row>
    <row r="601" spans="1:77" x14ac:dyDescent="0.25">
      <c r="A601" s="85" t="s">
        <v>775</v>
      </c>
      <c r="C601">
        <v>44950</v>
      </c>
      <c r="D601">
        <v>59350</v>
      </c>
      <c r="E601">
        <v>62946</v>
      </c>
      <c r="F601">
        <v>66542</v>
      </c>
      <c r="G601">
        <v>70138</v>
      </c>
      <c r="H601">
        <v>73734</v>
      </c>
      <c r="I601">
        <v>77330</v>
      </c>
      <c r="J601">
        <v>80926</v>
      </c>
      <c r="K601">
        <v>84522</v>
      </c>
      <c r="L601">
        <v>71900</v>
      </c>
      <c r="M601">
        <v>94900</v>
      </c>
      <c r="N601">
        <v>100652</v>
      </c>
      <c r="O601">
        <v>106404</v>
      </c>
      <c r="P601">
        <v>112156</v>
      </c>
      <c r="Q601">
        <v>117908</v>
      </c>
      <c r="R601">
        <v>123660</v>
      </c>
      <c r="S601">
        <v>129412</v>
      </c>
      <c r="T601">
        <v>135164</v>
      </c>
      <c r="V601" s="119">
        <v>44950</v>
      </c>
      <c r="W601" s="120">
        <v>59350</v>
      </c>
      <c r="X601" s="120">
        <v>62946</v>
      </c>
      <c r="Y601" s="120">
        <v>66542</v>
      </c>
      <c r="Z601" s="120">
        <v>70138</v>
      </c>
      <c r="AA601" s="120">
        <v>73734</v>
      </c>
      <c r="AB601" s="120">
        <v>77330</v>
      </c>
      <c r="AC601" s="120">
        <v>80926</v>
      </c>
      <c r="AD601" s="121">
        <v>84522</v>
      </c>
      <c r="AE601" s="119">
        <v>71900</v>
      </c>
      <c r="AF601" s="120">
        <v>94950</v>
      </c>
      <c r="AG601" s="120">
        <v>100702</v>
      </c>
      <c r="AH601" s="120">
        <v>106454</v>
      </c>
      <c r="AI601" s="120">
        <v>112206</v>
      </c>
      <c r="AJ601" s="120">
        <v>117958</v>
      </c>
      <c r="AK601" s="120">
        <v>123710</v>
      </c>
      <c r="AL601" s="120">
        <v>129462</v>
      </c>
      <c r="AM601" s="121">
        <v>135214</v>
      </c>
      <c r="AO601" s="119">
        <v>47150</v>
      </c>
      <c r="AP601" s="120">
        <v>62250</v>
      </c>
      <c r="AQ601" s="120">
        <v>66022</v>
      </c>
      <c r="AR601" s="120">
        <v>69794</v>
      </c>
      <c r="AS601" s="120">
        <v>73566</v>
      </c>
      <c r="AT601" s="120">
        <v>77338</v>
      </c>
      <c r="AU601" s="120">
        <v>81110</v>
      </c>
      <c r="AV601" s="120">
        <v>84882</v>
      </c>
      <c r="AW601" s="121">
        <v>88654</v>
      </c>
      <c r="AX601" s="119">
        <v>75450</v>
      </c>
      <c r="AY601" s="120">
        <v>99600</v>
      </c>
      <c r="AZ601" s="120">
        <v>105636</v>
      </c>
      <c r="BA601" s="120">
        <v>111672</v>
      </c>
      <c r="BB601" s="120">
        <v>117708</v>
      </c>
      <c r="BC601" s="120">
        <v>123744</v>
      </c>
      <c r="BD601" s="120">
        <v>129780</v>
      </c>
      <c r="BE601" s="120">
        <v>135816</v>
      </c>
      <c r="BF601" s="121">
        <v>141852</v>
      </c>
      <c r="BH601" s="119">
        <v>47150</v>
      </c>
      <c r="BI601" s="120">
        <v>62250</v>
      </c>
      <c r="BJ601" s="120">
        <v>66022</v>
      </c>
      <c r="BK601" s="120">
        <v>69794</v>
      </c>
      <c r="BL601" s="120">
        <v>73566</v>
      </c>
      <c r="BM601" s="120">
        <v>77338</v>
      </c>
      <c r="BN601" s="120">
        <v>81110</v>
      </c>
      <c r="BO601" s="120">
        <v>84882</v>
      </c>
      <c r="BP601" s="121">
        <v>88654</v>
      </c>
      <c r="BQ601" s="119">
        <v>75450</v>
      </c>
      <c r="BR601" s="120">
        <v>99600</v>
      </c>
      <c r="BS601" s="120">
        <v>105636</v>
      </c>
      <c r="BT601" s="120">
        <v>111672</v>
      </c>
      <c r="BU601" s="120">
        <v>117708</v>
      </c>
      <c r="BV601" s="120">
        <v>123744</v>
      </c>
      <c r="BW601" s="120">
        <v>129780</v>
      </c>
      <c r="BX601" s="120">
        <v>135816</v>
      </c>
      <c r="BY601" s="121">
        <v>141852</v>
      </c>
    </row>
    <row r="602" spans="1:77" x14ac:dyDescent="0.25">
      <c r="A602" s="85" t="s">
        <v>776</v>
      </c>
      <c r="C602">
        <v>41600</v>
      </c>
      <c r="D602">
        <v>54950</v>
      </c>
      <c r="E602">
        <v>58278</v>
      </c>
      <c r="F602">
        <v>61606</v>
      </c>
      <c r="G602">
        <v>64934</v>
      </c>
      <c r="H602">
        <v>68262</v>
      </c>
      <c r="I602">
        <v>71590</v>
      </c>
      <c r="J602">
        <v>74918</v>
      </c>
      <c r="K602">
        <v>78246</v>
      </c>
      <c r="L602">
        <v>66550</v>
      </c>
      <c r="M602">
        <v>87850</v>
      </c>
      <c r="N602">
        <v>93174</v>
      </c>
      <c r="O602">
        <v>98498</v>
      </c>
      <c r="P602">
        <v>103822</v>
      </c>
      <c r="Q602">
        <v>109146</v>
      </c>
      <c r="R602">
        <v>114470</v>
      </c>
      <c r="S602">
        <v>119794</v>
      </c>
      <c r="T602">
        <v>125118</v>
      </c>
      <c r="V602" s="119">
        <v>41600</v>
      </c>
      <c r="W602" s="120">
        <v>54950</v>
      </c>
      <c r="X602" s="120">
        <v>58278</v>
      </c>
      <c r="Y602" s="120">
        <v>61606</v>
      </c>
      <c r="Z602" s="120">
        <v>64934</v>
      </c>
      <c r="AA602" s="120">
        <v>68262</v>
      </c>
      <c r="AB602" s="120">
        <v>71590</v>
      </c>
      <c r="AC602" s="120">
        <v>74918</v>
      </c>
      <c r="AD602" s="121">
        <v>78246</v>
      </c>
      <c r="AE602" s="119">
        <v>66550</v>
      </c>
      <c r="AF602" s="120">
        <v>87850</v>
      </c>
      <c r="AG602" s="120">
        <v>93174</v>
      </c>
      <c r="AH602" s="120">
        <v>98498</v>
      </c>
      <c r="AI602" s="120">
        <v>103822</v>
      </c>
      <c r="AJ602" s="120">
        <v>109146</v>
      </c>
      <c r="AK602" s="120">
        <v>114470</v>
      </c>
      <c r="AL602" s="120">
        <v>119794</v>
      </c>
      <c r="AM602" s="121">
        <v>125118</v>
      </c>
      <c r="AO602" s="119">
        <v>45150</v>
      </c>
      <c r="AP602" s="120">
        <v>59600</v>
      </c>
      <c r="AQ602" s="120">
        <v>63212</v>
      </c>
      <c r="AR602" s="120">
        <v>66824</v>
      </c>
      <c r="AS602" s="120">
        <v>70436</v>
      </c>
      <c r="AT602" s="120">
        <v>74048</v>
      </c>
      <c r="AU602" s="120">
        <v>77660</v>
      </c>
      <c r="AV602" s="120">
        <v>81272</v>
      </c>
      <c r="AW602" s="121">
        <v>84884</v>
      </c>
      <c r="AX602" s="119">
        <v>72250</v>
      </c>
      <c r="AY602" s="120">
        <v>95400</v>
      </c>
      <c r="AZ602" s="120">
        <v>101180</v>
      </c>
      <c r="BA602" s="120">
        <v>106960</v>
      </c>
      <c r="BB602" s="120">
        <v>112740</v>
      </c>
      <c r="BC602" s="120">
        <v>118520</v>
      </c>
      <c r="BD602" s="120">
        <v>124300</v>
      </c>
      <c r="BE602" s="120">
        <v>130080</v>
      </c>
      <c r="BF602" s="121">
        <v>135860</v>
      </c>
      <c r="BH602" s="119">
        <v>47050</v>
      </c>
      <c r="BI602" s="120">
        <v>62150</v>
      </c>
      <c r="BJ602" s="120">
        <v>65914</v>
      </c>
      <c r="BK602" s="120">
        <v>69678</v>
      </c>
      <c r="BL602" s="120">
        <v>73442</v>
      </c>
      <c r="BM602" s="120">
        <v>77206</v>
      </c>
      <c r="BN602" s="120">
        <v>80970</v>
      </c>
      <c r="BO602" s="120">
        <v>84734</v>
      </c>
      <c r="BP602" s="121">
        <v>88498</v>
      </c>
      <c r="BQ602" s="119">
        <v>75300</v>
      </c>
      <c r="BR602" s="120">
        <v>99400</v>
      </c>
      <c r="BS602" s="120">
        <v>105424</v>
      </c>
      <c r="BT602" s="120">
        <v>111448</v>
      </c>
      <c r="BU602" s="120">
        <v>117472</v>
      </c>
      <c r="BV602" s="120">
        <v>123496</v>
      </c>
      <c r="BW602" s="120">
        <v>129520</v>
      </c>
      <c r="BX602" s="120">
        <v>135544</v>
      </c>
      <c r="BY602" s="121">
        <v>141568</v>
      </c>
    </row>
    <row r="603" spans="1:77" x14ac:dyDescent="0.25">
      <c r="A603" s="85" t="s">
        <v>777</v>
      </c>
      <c r="C603">
        <v>41600</v>
      </c>
      <c r="D603">
        <v>54950</v>
      </c>
      <c r="E603">
        <v>58278</v>
      </c>
      <c r="F603">
        <v>61606</v>
      </c>
      <c r="G603">
        <v>64934</v>
      </c>
      <c r="H603">
        <v>68262</v>
      </c>
      <c r="I603">
        <v>71590</v>
      </c>
      <c r="J603">
        <v>74918</v>
      </c>
      <c r="K603">
        <v>78246</v>
      </c>
      <c r="L603">
        <v>66550</v>
      </c>
      <c r="M603">
        <v>87850</v>
      </c>
      <c r="N603">
        <v>93174</v>
      </c>
      <c r="O603">
        <v>98498</v>
      </c>
      <c r="P603">
        <v>103822</v>
      </c>
      <c r="Q603">
        <v>109146</v>
      </c>
      <c r="R603">
        <v>114470</v>
      </c>
      <c r="S603">
        <v>119794</v>
      </c>
      <c r="T603">
        <v>125118</v>
      </c>
      <c r="V603" s="119">
        <v>41600</v>
      </c>
      <c r="W603" s="120">
        <v>54950</v>
      </c>
      <c r="X603" s="120">
        <v>58278</v>
      </c>
      <c r="Y603" s="120">
        <v>61606</v>
      </c>
      <c r="Z603" s="120">
        <v>64934</v>
      </c>
      <c r="AA603" s="120">
        <v>68262</v>
      </c>
      <c r="AB603" s="120">
        <v>71590</v>
      </c>
      <c r="AC603" s="120">
        <v>74918</v>
      </c>
      <c r="AD603" s="121">
        <v>78246</v>
      </c>
      <c r="AE603" s="119">
        <v>66550</v>
      </c>
      <c r="AF603" s="120">
        <v>87850</v>
      </c>
      <c r="AG603" s="120">
        <v>93174</v>
      </c>
      <c r="AH603" s="120">
        <v>98498</v>
      </c>
      <c r="AI603" s="120">
        <v>103822</v>
      </c>
      <c r="AJ603" s="120">
        <v>109146</v>
      </c>
      <c r="AK603" s="120">
        <v>114470</v>
      </c>
      <c r="AL603" s="120">
        <v>119794</v>
      </c>
      <c r="AM603" s="121">
        <v>125118</v>
      </c>
      <c r="AO603" s="119">
        <v>45150</v>
      </c>
      <c r="AP603" s="120">
        <v>59600</v>
      </c>
      <c r="AQ603" s="120">
        <v>63212</v>
      </c>
      <c r="AR603" s="120">
        <v>66824</v>
      </c>
      <c r="AS603" s="120">
        <v>70436</v>
      </c>
      <c r="AT603" s="120">
        <v>74048</v>
      </c>
      <c r="AU603" s="120">
        <v>77660</v>
      </c>
      <c r="AV603" s="120">
        <v>81272</v>
      </c>
      <c r="AW603" s="121">
        <v>84884</v>
      </c>
      <c r="AX603" s="119">
        <v>72250</v>
      </c>
      <c r="AY603" s="120">
        <v>95400</v>
      </c>
      <c r="AZ603" s="120">
        <v>101180</v>
      </c>
      <c r="BA603" s="120">
        <v>106960</v>
      </c>
      <c r="BB603" s="120">
        <v>112740</v>
      </c>
      <c r="BC603" s="120">
        <v>118520</v>
      </c>
      <c r="BD603" s="120">
        <v>124300</v>
      </c>
      <c r="BE603" s="120">
        <v>130080</v>
      </c>
      <c r="BF603" s="121">
        <v>135860</v>
      </c>
      <c r="BH603" s="119">
        <v>47050</v>
      </c>
      <c r="BI603" s="120">
        <v>62150</v>
      </c>
      <c r="BJ603" s="120">
        <v>65914</v>
      </c>
      <c r="BK603" s="120">
        <v>69678</v>
      </c>
      <c r="BL603" s="120">
        <v>73442</v>
      </c>
      <c r="BM603" s="120">
        <v>77206</v>
      </c>
      <c r="BN603" s="120">
        <v>80970</v>
      </c>
      <c r="BO603" s="120">
        <v>84734</v>
      </c>
      <c r="BP603" s="121">
        <v>88498</v>
      </c>
      <c r="BQ603" s="119">
        <v>75300</v>
      </c>
      <c r="BR603" s="120">
        <v>99400</v>
      </c>
      <c r="BS603" s="120">
        <v>105424</v>
      </c>
      <c r="BT603" s="120">
        <v>111448</v>
      </c>
      <c r="BU603" s="120">
        <v>117472</v>
      </c>
      <c r="BV603" s="120">
        <v>123496</v>
      </c>
      <c r="BW603" s="120">
        <v>129520</v>
      </c>
      <c r="BX603" s="120">
        <v>135544</v>
      </c>
      <c r="BY603" s="121">
        <v>141568</v>
      </c>
    </row>
    <row r="604" spans="1:77" x14ac:dyDescent="0.25">
      <c r="A604" s="85" t="s">
        <v>778</v>
      </c>
      <c r="C604">
        <v>41600</v>
      </c>
      <c r="D604">
        <v>54950</v>
      </c>
      <c r="E604">
        <v>58278</v>
      </c>
      <c r="F604">
        <v>61606</v>
      </c>
      <c r="G604">
        <v>64934</v>
      </c>
      <c r="H604">
        <v>68262</v>
      </c>
      <c r="I604">
        <v>71590</v>
      </c>
      <c r="J604">
        <v>74918</v>
      </c>
      <c r="K604">
        <v>78246</v>
      </c>
      <c r="L604">
        <v>66550</v>
      </c>
      <c r="M604">
        <v>87850</v>
      </c>
      <c r="N604">
        <v>93174</v>
      </c>
      <c r="O604">
        <v>98498</v>
      </c>
      <c r="P604">
        <v>103822</v>
      </c>
      <c r="Q604">
        <v>109146</v>
      </c>
      <c r="R604">
        <v>114470</v>
      </c>
      <c r="S604">
        <v>119794</v>
      </c>
      <c r="T604">
        <v>125118</v>
      </c>
      <c r="V604" s="119">
        <v>41600</v>
      </c>
      <c r="W604" s="120">
        <v>54950</v>
      </c>
      <c r="X604" s="120">
        <v>58278</v>
      </c>
      <c r="Y604" s="120">
        <v>61606</v>
      </c>
      <c r="Z604" s="120">
        <v>64934</v>
      </c>
      <c r="AA604" s="120">
        <v>68262</v>
      </c>
      <c r="AB604" s="120">
        <v>71590</v>
      </c>
      <c r="AC604" s="120">
        <v>74918</v>
      </c>
      <c r="AD604" s="121">
        <v>78246</v>
      </c>
      <c r="AE604" s="119">
        <v>66550</v>
      </c>
      <c r="AF604" s="120">
        <v>87850</v>
      </c>
      <c r="AG604" s="120">
        <v>93174</v>
      </c>
      <c r="AH604" s="120">
        <v>98498</v>
      </c>
      <c r="AI604" s="120">
        <v>103822</v>
      </c>
      <c r="AJ604" s="120">
        <v>109146</v>
      </c>
      <c r="AK604" s="120">
        <v>114470</v>
      </c>
      <c r="AL604" s="120">
        <v>119794</v>
      </c>
      <c r="AM604" s="121">
        <v>125118</v>
      </c>
      <c r="AO604" s="119">
        <v>45150</v>
      </c>
      <c r="AP604" s="120">
        <v>59600</v>
      </c>
      <c r="AQ604" s="120">
        <v>63212</v>
      </c>
      <c r="AR604" s="120">
        <v>66824</v>
      </c>
      <c r="AS604" s="120">
        <v>70436</v>
      </c>
      <c r="AT604" s="120">
        <v>74048</v>
      </c>
      <c r="AU604" s="120">
        <v>77660</v>
      </c>
      <c r="AV604" s="120">
        <v>81272</v>
      </c>
      <c r="AW604" s="121">
        <v>84884</v>
      </c>
      <c r="AX604" s="119">
        <v>72250</v>
      </c>
      <c r="AY604" s="120">
        <v>95400</v>
      </c>
      <c r="AZ604" s="120">
        <v>101180</v>
      </c>
      <c r="BA604" s="120">
        <v>106960</v>
      </c>
      <c r="BB604" s="120">
        <v>112740</v>
      </c>
      <c r="BC604" s="120">
        <v>118520</v>
      </c>
      <c r="BD604" s="120">
        <v>124300</v>
      </c>
      <c r="BE604" s="120">
        <v>130080</v>
      </c>
      <c r="BF604" s="121">
        <v>135860</v>
      </c>
      <c r="BH604" s="119">
        <v>47050</v>
      </c>
      <c r="BI604" s="120">
        <v>62150</v>
      </c>
      <c r="BJ604" s="120">
        <v>65914</v>
      </c>
      <c r="BK604" s="120">
        <v>69678</v>
      </c>
      <c r="BL604" s="120">
        <v>73442</v>
      </c>
      <c r="BM604" s="120">
        <v>77206</v>
      </c>
      <c r="BN604" s="120">
        <v>80970</v>
      </c>
      <c r="BO604" s="120">
        <v>84734</v>
      </c>
      <c r="BP604" s="121">
        <v>88498</v>
      </c>
      <c r="BQ604" s="119">
        <v>75300</v>
      </c>
      <c r="BR604" s="120">
        <v>99400</v>
      </c>
      <c r="BS604" s="120">
        <v>105424</v>
      </c>
      <c r="BT604" s="120">
        <v>111448</v>
      </c>
      <c r="BU604" s="120">
        <v>117472</v>
      </c>
      <c r="BV604" s="120">
        <v>123496</v>
      </c>
      <c r="BW604" s="120">
        <v>129520</v>
      </c>
      <c r="BX604" s="120">
        <v>135544</v>
      </c>
      <c r="BY604" s="121">
        <v>141568</v>
      </c>
    </row>
    <row r="605" spans="1:77" x14ac:dyDescent="0.25">
      <c r="A605" s="85" t="s">
        <v>779</v>
      </c>
      <c r="C605">
        <v>45700</v>
      </c>
      <c r="D605">
        <v>60350</v>
      </c>
      <c r="E605">
        <v>64006</v>
      </c>
      <c r="F605">
        <v>67662</v>
      </c>
      <c r="G605">
        <v>71318</v>
      </c>
      <c r="H605">
        <v>74974</v>
      </c>
      <c r="I605">
        <v>78630</v>
      </c>
      <c r="J605">
        <v>82286</v>
      </c>
      <c r="K605">
        <v>85942</v>
      </c>
      <c r="L605">
        <v>73100</v>
      </c>
      <c r="M605">
        <v>96500</v>
      </c>
      <c r="N605">
        <v>102348</v>
      </c>
      <c r="O605">
        <v>108196</v>
      </c>
      <c r="P605">
        <v>114044</v>
      </c>
      <c r="Q605">
        <v>119892</v>
      </c>
      <c r="R605">
        <v>125740</v>
      </c>
      <c r="S605">
        <v>131588</v>
      </c>
      <c r="T605">
        <v>137436</v>
      </c>
      <c r="V605" s="119">
        <v>48250</v>
      </c>
      <c r="W605" s="120">
        <v>63700</v>
      </c>
      <c r="X605" s="120">
        <v>67560</v>
      </c>
      <c r="Y605" s="120">
        <v>71420</v>
      </c>
      <c r="Z605" s="120">
        <v>75280</v>
      </c>
      <c r="AA605" s="120">
        <v>79140</v>
      </c>
      <c r="AB605" s="120">
        <v>83000</v>
      </c>
      <c r="AC605" s="120">
        <v>86860</v>
      </c>
      <c r="AD605" s="121">
        <v>90720</v>
      </c>
      <c r="AE605" s="119">
        <v>77200</v>
      </c>
      <c r="AF605" s="120">
        <v>101950</v>
      </c>
      <c r="AG605" s="120">
        <v>108126</v>
      </c>
      <c r="AH605" s="120">
        <v>114302</v>
      </c>
      <c r="AI605" s="120">
        <v>120478</v>
      </c>
      <c r="AJ605" s="120">
        <v>126654</v>
      </c>
      <c r="AK605" s="120">
        <v>132830</v>
      </c>
      <c r="AL605" s="120">
        <v>139006</v>
      </c>
      <c r="AM605" s="121">
        <v>145182</v>
      </c>
      <c r="AO605" s="119">
        <v>52700</v>
      </c>
      <c r="AP605" s="120">
        <v>69550</v>
      </c>
      <c r="AQ605" s="120">
        <v>73766</v>
      </c>
      <c r="AR605" s="120">
        <v>77982</v>
      </c>
      <c r="AS605" s="120">
        <v>82198</v>
      </c>
      <c r="AT605" s="120">
        <v>86414</v>
      </c>
      <c r="AU605" s="120">
        <v>90630</v>
      </c>
      <c r="AV605" s="120">
        <v>94846</v>
      </c>
      <c r="AW605" s="121">
        <v>99062</v>
      </c>
      <c r="AX605" s="119">
        <v>84300</v>
      </c>
      <c r="AY605" s="120">
        <v>111300</v>
      </c>
      <c r="AZ605" s="120">
        <v>118044</v>
      </c>
      <c r="BA605" s="120">
        <v>124788</v>
      </c>
      <c r="BB605" s="120">
        <v>131532</v>
      </c>
      <c r="BC605" s="120">
        <v>138276</v>
      </c>
      <c r="BD605" s="120">
        <v>145020</v>
      </c>
      <c r="BE605" s="120">
        <v>151764</v>
      </c>
      <c r="BF605" s="121">
        <v>158508</v>
      </c>
      <c r="BH605" s="119">
        <v>56700</v>
      </c>
      <c r="BI605" s="120">
        <v>74850</v>
      </c>
      <c r="BJ605" s="120">
        <v>79386</v>
      </c>
      <c r="BK605" s="120">
        <v>83922</v>
      </c>
      <c r="BL605" s="120">
        <v>88458</v>
      </c>
      <c r="BM605" s="120">
        <v>92994</v>
      </c>
      <c r="BN605" s="120">
        <v>97530</v>
      </c>
      <c r="BO605" s="120">
        <v>102066</v>
      </c>
      <c r="BP605" s="121">
        <v>106602</v>
      </c>
      <c r="BQ605" s="119">
        <v>90700</v>
      </c>
      <c r="BR605" s="120">
        <v>119750</v>
      </c>
      <c r="BS605" s="120">
        <v>127006</v>
      </c>
      <c r="BT605" s="120">
        <v>134262</v>
      </c>
      <c r="BU605" s="120">
        <v>141518</v>
      </c>
      <c r="BV605" s="120">
        <v>148774</v>
      </c>
      <c r="BW605" s="120">
        <v>156030</v>
      </c>
      <c r="BX605" s="120">
        <v>163286</v>
      </c>
      <c r="BY605" s="121">
        <v>170542</v>
      </c>
    </row>
    <row r="606" spans="1:77" x14ac:dyDescent="0.25">
      <c r="A606" s="85" t="s">
        <v>780</v>
      </c>
      <c r="C606">
        <v>41600</v>
      </c>
      <c r="D606">
        <v>54950</v>
      </c>
      <c r="E606">
        <v>58278</v>
      </c>
      <c r="F606">
        <v>61606</v>
      </c>
      <c r="G606">
        <v>64934</v>
      </c>
      <c r="H606">
        <v>68262</v>
      </c>
      <c r="I606">
        <v>71590</v>
      </c>
      <c r="J606">
        <v>74918</v>
      </c>
      <c r="K606">
        <v>78246</v>
      </c>
      <c r="L606">
        <v>66550</v>
      </c>
      <c r="M606">
        <v>87850</v>
      </c>
      <c r="N606">
        <v>93174</v>
      </c>
      <c r="O606">
        <v>98498</v>
      </c>
      <c r="P606">
        <v>103822</v>
      </c>
      <c r="Q606">
        <v>109146</v>
      </c>
      <c r="R606">
        <v>114470</v>
      </c>
      <c r="S606">
        <v>119794</v>
      </c>
      <c r="T606">
        <v>125118</v>
      </c>
      <c r="V606" s="119">
        <v>45750</v>
      </c>
      <c r="W606" s="120">
        <v>60400</v>
      </c>
      <c r="X606" s="120">
        <v>64060</v>
      </c>
      <c r="Y606" s="120">
        <v>67720</v>
      </c>
      <c r="Z606" s="120">
        <v>71380</v>
      </c>
      <c r="AA606" s="120">
        <v>75040</v>
      </c>
      <c r="AB606" s="120">
        <v>78700</v>
      </c>
      <c r="AC606" s="120">
        <v>82360</v>
      </c>
      <c r="AD606" s="121">
        <v>86020</v>
      </c>
      <c r="AE606" s="119">
        <v>73200</v>
      </c>
      <c r="AF606" s="120">
        <v>96600</v>
      </c>
      <c r="AG606" s="120">
        <v>102456</v>
      </c>
      <c r="AH606" s="120">
        <v>108312</v>
      </c>
      <c r="AI606" s="120">
        <v>114168</v>
      </c>
      <c r="AJ606" s="120">
        <v>120024</v>
      </c>
      <c r="AK606" s="120">
        <v>125880</v>
      </c>
      <c r="AL606" s="120">
        <v>131736</v>
      </c>
      <c r="AM606" s="121">
        <v>137592</v>
      </c>
      <c r="AO606" s="119">
        <v>49950</v>
      </c>
      <c r="AP606" s="120">
        <v>65950</v>
      </c>
      <c r="AQ606" s="120">
        <v>69946</v>
      </c>
      <c r="AR606" s="120">
        <v>73942</v>
      </c>
      <c r="AS606" s="120">
        <v>77938</v>
      </c>
      <c r="AT606" s="120">
        <v>81934</v>
      </c>
      <c r="AU606" s="120">
        <v>85930</v>
      </c>
      <c r="AV606" s="120">
        <v>89926</v>
      </c>
      <c r="AW606" s="121">
        <v>93922</v>
      </c>
      <c r="AX606" s="119">
        <v>79900</v>
      </c>
      <c r="AY606" s="120">
        <v>105500</v>
      </c>
      <c r="AZ606" s="120">
        <v>111892</v>
      </c>
      <c r="BA606" s="120">
        <v>118284</v>
      </c>
      <c r="BB606" s="120">
        <v>124676</v>
      </c>
      <c r="BC606" s="120">
        <v>131068</v>
      </c>
      <c r="BD606" s="120">
        <v>137460</v>
      </c>
      <c r="BE606" s="120">
        <v>143852</v>
      </c>
      <c r="BF606" s="121">
        <v>150244</v>
      </c>
      <c r="BH606" s="119">
        <v>53200</v>
      </c>
      <c r="BI606" s="120">
        <v>70250</v>
      </c>
      <c r="BJ606" s="120">
        <v>74506</v>
      </c>
      <c r="BK606" s="120">
        <v>78762</v>
      </c>
      <c r="BL606" s="120">
        <v>83018</v>
      </c>
      <c r="BM606" s="120">
        <v>87274</v>
      </c>
      <c r="BN606" s="120">
        <v>91530</v>
      </c>
      <c r="BO606" s="120">
        <v>95786</v>
      </c>
      <c r="BP606" s="121">
        <v>100042</v>
      </c>
      <c r="BQ606" s="119">
        <v>85100</v>
      </c>
      <c r="BR606" s="120">
        <v>112350</v>
      </c>
      <c r="BS606" s="120">
        <v>119158</v>
      </c>
      <c r="BT606" s="120">
        <v>125966</v>
      </c>
      <c r="BU606" s="120">
        <v>132774</v>
      </c>
      <c r="BV606" s="120">
        <v>139582</v>
      </c>
      <c r="BW606" s="120">
        <v>146390</v>
      </c>
      <c r="BX606" s="120">
        <v>153198</v>
      </c>
      <c r="BY606" s="121">
        <v>160006</v>
      </c>
    </row>
    <row r="607" spans="1:77" x14ac:dyDescent="0.25">
      <c r="A607" s="85" t="s">
        <v>781</v>
      </c>
      <c r="C607">
        <v>41600</v>
      </c>
      <c r="D607">
        <v>54950</v>
      </c>
      <c r="E607">
        <v>58278</v>
      </c>
      <c r="F607">
        <v>61606</v>
      </c>
      <c r="G607">
        <v>64934</v>
      </c>
      <c r="H607">
        <v>68262</v>
      </c>
      <c r="I607">
        <v>71590</v>
      </c>
      <c r="J607">
        <v>74918</v>
      </c>
      <c r="K607">
        <v>78246</v>
      </c>
      <c r="L607">
        <v>66550</v>
      </c>
      <c r="M607">
        <v>87850</v>
      </c>
      <c r="N607">
        <v>93174</v>
      </c>
      <c r="O607">
        <v>98498</v>
      </c>
      <c r="P607">
        <v>103822</v>
      </c>
      <c r="Q607">
        <v>109146</v>
      </c>
      <c r="R607">
        <v>114470</v>
      </c>
      <c r="S607">
        <v>119794</v>
      </c>
      <c r="T607">
        <v>125118</v>
      </c>
      <c r="V607" s="119">
        <v>42000</v>
      </c>
      <c r="W607" s="120">
        <v>55450</v>
      </c>
      <c r="X607" s="120">
        <v>58810</v>
      </c>
      <c r="Y607" s="120">
        <v>62170</v>
      </c>
      <c r="Z607" s="120">
        <v>65530</v>
      </c>
      <c r="AA607" s="120">
        <v>68890</v>
      </c>
      <c r="AB607" s="120">
        <v>72250</v>
      </c>
      <c r="AC607" s="120">
        <v>75610</v>
      </c>
      <c r="AD607" s="121">
        <v>78970</v>
      </c>
      <c r="AE607" s="119">
        <v>67200</v>
      </c>
      <c r="AF607" s="120">
        <v>88750</v>
      </c>
      <c r="AG607" s="120">
        <v>94126</v>
      </c>
      <c r="AH607" s="120">
        <v>99502</v>
      </c>
      <c r="AI607" s="120">
        <v>104878</v>
      </c>
      <c r="AJ607" s="120">
        <v>110254</v>
      </c>
      <c r="AK607" s="120">
        <v>115630</v>
      </c>
      <c r="AL607" s="120">
        <v>121006</v>
      </c>
      <c r="AM607" s="121">
        <v>126382</v>
      </c>
      <c r="AO607" s="119">
        <v>45850</v>
      </c>
      <c r="AP607" s="120">
        <v>60550</v>
      </c>
      <c r="AQ607" s="120">
        <v>64218</v>
      </c>
      <c r="AR607" s="120">
        <v>67886</v>
      </c>
      <c r="AS607" s="120">
        <v>71554</v>
      </c>
      <c r="AT607" s="120">
        <v>75222</v>
      </c>
      <c r="AU607" s="120">
        <v>78890</v>
      </c>
      <c r="AV607" s="120">
        <v>82558</v>
      </c>
      <c r="AW607" s="121">
        <v>86226</v>
      </c>
      <c r="AX607" s="119">
        <v>73350</v>
      </c>
      <c r="AY607" s="120">
        <v>96850</v>
      </c>
      <c r="AZ607" s="120">
        <v>102718</v>
      </c>
      <c r="BA607" s="120">
        <v>108586</v>
      </c>
      <c r="BB607" s="120">
        <v>114454</v>
      </c>
      <c r="BC607" s="120">
        <v>120322</v>
      </c>
      <c r="BD607" s="120">
        <v>126190</v>
      </c>
      <c r="BE607" s="120">
        <v>132058</v>
      </c>
      <c r="BF607" s="121">
        <v>137926</v>
      </c>
      <c r="BH607" s="119">
        <v>47050</v>
      </c>
      <c r="BI607" s="120">
        <v>62150</v>
      </c>
      <c r="BJ607" s="120">
        <v>65914</v>
      </c>
      <c r="BK607" s="120">
        <v>69678</v>
      </c>
      <c r="BL607" s="120">
        <v>73442</v>
      </c>
      <c r="BM607" s="120">
        <v>77206</v>
      </c>
      <c r="BN607" s="120">
        <v>80970</v>
      </c>
      <c r="BO607" s="120">
        <v>84734</v>
      </c>
      <c r="BP607" s="121">
        <v>88498</v>
      </c>
      <c r="BQ607" s="119">
        <v>75300</v>
      </c>
      <c r="BR607" s="120">
        <v>99400</v>
      </c>
      <c r="BS607" s="120">
        <v>105424</v>
      </c>
      <c r="BT607" s="120">
        <v>111448</v>
      </c>
      <c r="BU607" s="120">
        <v>117472</v>
      </c>
      <c r="BV607" s="120">
        <v>123496</v>
      </c>
      <c r="BW607" s="120">
        <v>129520</v>
      </c>
      <c r="BX607" s="120">
        <v>135544</v>
      </c>
      <c r="BY607" s="121">
        <v>141568</v>
      </c>
    </row>
    <row r="608" spans="1:77" x14ac:dyDescent="0.25">
      <c r="A608" s="85" t="s">
        <v>782</v>
      </c>
      <c r="C608">
        <v>41600</v>
      </c>
      <c r="D608">
        <v>54950</v>
      </c>
      <c r="E608">
        <v>58278</v>
      </c>
      <c r="F608">
        <v>61606</v>
      </c>
      <c r="G608">
        <v>64934</v>
      </c>
      <c r="H608">
        <v>68262</v>
      </c>
      <c r="I608">
        <v>71590</v>
      </c>
      <c r="J608">
        <v>74918</v>
      </c>
      <c r="K608">
        <v>78246</v>
      </c>
      <c r="L608">
        <v>66550</v>
      </c>
      <c r="M608">
        <v>87850</v>
      </c>
      <c r="N608">
        <v>93174</v>
      </c>
      <c r="O608">
        <v>98498</v>
      </c>
      <c r="P608">
        <v>103822</v>
      </c>
      <c r="Q608">
        <v>109146</v>
      </c>
      <c r="R608">
        <v>114470</v>
      </c>
      <c r="S608">
        <v>119794</v>
      </c>
      <c r="T608">
        <v>125118</v>
      </c>
      <c r="V608" s="119">
        <v>41600</v>
      </c>
      <c r="W608" s="120">
        <v>54950</v>
      </c>
      <c r="X608" s="120">
        <v>58278</v>
      </c>
      <c r="Y608" s="120">
        <v>61606</v>
      </c>
      <c r="Z608" s="120">
        <v>64934</v>
      </c>
      <c r="AA608" s="120">
        <v>68262</v>
      </c>
      <c r="AB608" s="120">
        <v>71590</v>
      </c>
      <c r="AC608" s="120">
        <v>74918</v>
      </c>
      <c r="AD608" s="121">
        <v>78246</v>
      </c>
      <c r="AE608" s="119">
        <v>66550</v>
      </c>
      <c r="AF608" s="120">
        <v>87850</v>
      </c>
      <c r="AG608" s="120">
        <v>93174</v>
      </c>
      <c r="AH608" s="120">
        <v>98498</v>
      </c>
      <c r="AI608" s="120">
        <v>103822</v>
      </c>
      <c r="AJ608" s="120">
        <v>109146</v>
      </c>
      <c r="AK608" s="120">
        <v>114470</v>
      </c>
      <c r="AL608" s="120">
        <v>119794</v>
      </c>
      <c r="AM608" s="121">
        <v>125118</v>
      </c>
      <c r="AO608" s="119">
        <v>45150</v>
      </c>
      <c r="AP608" s="120">
        <v>59600</v>
      </c>
      <c r="AQ608" s="120">
        <v>63212</v>
      </c>
      <c r="AR608" s="120">
        <v>66824</v>
      </c>
      <c r="AS608" s="120">
        <v>70436</v>
      </c>
      <c r="AT608" s="120">
        <v>74048</v>
      </c>
      <c r="AU608" s="120">
        <v>77660</v>
      </c>
      <c r="AV608" s="120">
        <v>81272</v>
      </c>
      <c r="AW608" s="121">
        <v>84884</v>
      </c>
      <c r="AX608" s="119">
        <v>72250</v>
      </c>
      <c r="AY608" s="120">
        <v>95400</v>
      </c>
      <c r="AZ608" s="120">
        <v>101180</v>
      </c>
      <c r="BA608" s="120">
        <v>106960</v>
      </c>
      <c r="BB608" s="120">
        <v>112740</v>
      </c>
      <c r="BC608" s="120">
        <v>118520</v>
      </c>
      <c r="BD608" s="120">
        <v>124300</v>
      </c>
      <c r="BE608" s="120">
        <v>130080</v>
      </c>
      <c r="BF608" s="121">
        <v>135860</v>
      </c>
      <c r="BH608" s="119">
        <v>47050</v>
      </c>
      <c r="BI608" s="120">
        <v>62150</v>
      </c>
      <c r="BJ608" s="120">
        <v>65914</v>
      </c>
      <c r="BK608" s="120">
        <v>69678</v>
      </c>
      <c r="BL608" s="120">
        <v>73442</v>
      </c>
      <c r="BM608" s="120">
        <v>77206</v>
      </c>
      <c r="BN608" s="120">
        <v>80970</v>
      </c>
      <c r="BO608" s="120">
        <v>84734</v>
      </c>
      <c r="BP608" s="121">
        <v>88498</v>
      </c>
      <c r="BQ608" s="119">
        <v>75300</v>
      </c>
      <c r="BR608" s="120">
        <v>99400</v>
      </c>
      <c r="BS608" s="120">
        <v>105424</v>
      </c>
      <c r="BT608" s="120">
        <v>111448</v>
      </c>
      <c r="BU608" s="120">
        <v>117472</v>
      </c>
      <c r="BV608" s="120">
        <v>123496</v>
      </c>
      <c r="BW608" s="120">
        <v>129520</v>
      </c>
      <c r="BX608" s="120">
        <v>135544</v>
      </c>
      <c r="BY608" s="121">
        <v>141568</v>
      </c>
    </row>
    <row r="609" spans="1:77" x14ac:dyDescent="0.25">
      <c r="A609" s="85" t="s">
        <v>783</v>
      </c>
      <c r="C609">
        <v>43100</v>
      </c>
      <c r="D609">
        <v>56900</v>
      </c>
      <c r="E609">
        <v>60348</v>
      </c>
      <c r="F609">
        <v>63796</v>
      </c>
      <c r="G609">
        <v>67244</v>
      </c>
      <c r="H609">
        <v>70692</v>
      </c>
      <c r="I609">
        <v>74140</v>
      </c>
      <c r="J609">
        <v>77588</v>
      </c>
      <c r="K609">
        <v>81036</v>
      </c>
      <c r="L609">
        <v>68950</v>
      </c>
      <c r="M609">
        <v>91000</v>
      </c>
      <c r="N609">
        <v>96516</v>
      </c>
      <c r="O609">
        <v>102032</v>
      </c>
      <c r="P609">
        <v>107548</v>
      </c>
      <c r="Q609">
        <v>113064</v>
      </c>
      <c r="R609">
        <v>118580</v>
      </c>
      <c r="S609">
        <v>124096</v>
      </c>
      <c r="T609">
        <v>129612</v>
      </c>
      <c r="V609" s="119">
        <v>43100</v>
      </c>
      <c r="W609" s="120">
        <v>56900</v>
      </c>
      <c r="X609" s="120">
        <v>60348</v>
      </c>
      <c r="Y609" s="120">
        <v>63796</v>
      </c>
      <c r="Z609" s="120">
        <v>67244</v>
      </c>
      <c r="AA609" s="120">
        <v>70692</v>
      </c>
      <c r="AB609" s="120">
        <v>74140</v>
      </c>
      <c r="AC609" s="120">
        <v>77588</v>
      </c>
      <c r="AD609" s="121">
        <v>81036</v>
      </c>
      <c r="AE609" s="119">
        <v>68950</v>
      </c>
      <c r="AF609" s="120">
        <v>91050</v>
      </c>
      <c r="AG609" s="120">
        <v>96566</v>
      </c>
      <c r="AH609" s="120">
        <v>102082</v>
      </c>
      <c r="AI609" s="120">
        <v>107598</v>
      </c>
      <c r="AJ609" s="120">
        <v>113114</v>
      </c>
      <c r="AK609" s="120">
        <v>118630</v>
      </c>
      <c r="AL609" s="120">
        <v>124146</v>
      </c>
      <c r="AM609" s="121">
        <v>129662</v>
      </c>
      <c r="AO609" s="119">
        <v>46450</v>
      </c>
      <c r="AP609" s="120">
        <v>61350</v>
      </c>
      <c r="AQ609" s="120">
        <v>65066</v>
      </c>
      <c r="AR609" s="120">
        <v>68782</v>
      </c>
      <c r="AS609" s="120">
        <v>72498</v>
      </c>
      <c r="AT609" s="120">
        <v>76214</v>
      </c>
      <c r="AU609" s="120">
        <v>79930</v>
      </c>
      <c r="AV609" s="120">
        <v>83646</v>
      </c>
      <c r="AW609" s="121">
        <v>87362</v>
      </c>
      <c r="AX609" s="119">
        <v>74300</v>
      </c>
      <c r="AY609" s="120">
        <v>98100</v>
      </c>
      <c r="AZ609" s="120">
        <v>104044</v>
      </c>
      <c r="BA609" s="120">
        <v>109988</v>
      </c>
      <c r="BB609" s="120">
        <v>115932</v>
      </c>
      <c r="BC609" s="120">
        <v>121876</v>
      </c>
      <c r="BD609" s="120">
        <v>127820</v>
      </c>
      <c r="BE609" s="120">
        <v>133764</v>
      </c>
      <c r="BF609" s="121">
        <v>139708</v>
      </c>
      <c r="BH609" s="119">
        <v>47050</v>
      </c>
      <c r="BI609" s="120">
        <v>62150</v>
      </c>
      <c r="BJ609" s="120">
        <v>65914</v>
      </c>
      <c r="BK609" s="120">
        <v>69678</v>
      </c>
      <c r="BL609" s="120">
        <v>73442</v>
      </c>
      <c r="BM609" s="120">
        <v>77206</v>
      </c>
      <c r="BN609" s="120">
        <v>80970</v>
      </c>
      <c r="BO609" s="120">
        <v>84734</v>
      </c>
      <c r="BP609" s="121">
        <v>88498</v>
      </c>
      <c r="BQ609" s="119">
        <v>75300</v>
      </c>
      <c r="BR609" s="120">
        <v>99400</v>
      </c>
      <c r="BS609" s="120">
        <v>105424</v>
      </c>
      <c r="BT609" s="120">
        <v>111448</v>
      </c>
      <c r="BU609" s="120">
        <v>117472</v>
      </c>
      <c r="BV609" s="120">
        <v>123496</v>
      </c>
      <c r="BW609" s="120">
        <v>129520</v>
      </c>
      <c r="BX609" s="120">
        <v>135544</v>
      </c>
      <c r="BY609" s="121">
        <v>141568</v>
      </c>
    </row>
    <row r="610" spans="1:77" x14ac:dyDescent="0.25">
      <c r="A610" s="85" t="s">
        <v>784</v>
      </c>
      <c r="C610">
        <v>41600</v>
      </c>
      <c r="D610">
        <v>54950</v>
      </c>
      <c r="E610">
        <v>58278</v>
      </c>
      <c r="F610">
        <v>61606</v>
      </c>
      <c r="G610">
        <v>64934</v>
      </c>
      <c r="H610">
        <v>68262</v>
      </c>
      <c r="I610">
        <v>71590</v>
      </c>
      <c r="J610">
        <v>74918</v>
      </c>
      <c r="K610">
        <v>78246</v>
      </c>
      <c r="L610">
        <v>66550</v>
      </c>
      <c r="M610">
        <v>87850</v>
      </c>
      <c r="N610">
        <v>93174</v>
      </c>
      <c r="O610">
        <v>98498</v>
      </c>
      <c r="P610">
        <v>103822</v>
      </c>
      <c r="Q610">
        <v>109146</v>
      </c>
      <c r="R610">
        <v>114470</v>
      </c>
      <c r="S610">
        <v>119794</v>
      </c>
      <c r="T610">
        <v>125118</v>
      </c>
      <c r="V610" s="119">
        <v>45750</v>
      </c>
      <c r="W610" s="120">
        <v>60400</v>
      </c>
      <c r="X610" s="120">
        <v>64060</v>
      </c>
      <c r="Y610" s="120">
        <v>67720</v>
      </c>
      <c r="Z610" s="120">
        <v>71380</v>
      </c>
      <c r="AA610" s="120">
        <v>75040</v>
      </c>
      <c r="AB610" s="120">
        <v>78700</v>
      </c>
      <c r="AC610" s="120">
        <v>82360</v>
      </c>
      <c r="AD610" s="121">
        <v>86020</v>
      </c>
      <c r="AE610" s="119">
        <v>73200</v>
      </c>
      <c r="AF610" s="120">
        <v>96600</v>
      </c>
      <c r="AG610" s="120">
        <v>102456</v>
      </c>
      <c r="AH610" s="120">
        <v>108312</v>
      </c>
      <c r="AI610" s="120">
        <v>114168</v>
      </c>
      <c r="AJ610" s="120">
        <v>120024</v>
      </c>
      <c r="AK610" s="120">
        <v>125880</v>
      </c>
      <c r="AL610" s="120">
        <v>131736</v>
      </c>
      <c r="AM610" s="121">
        <v>137592</v>
      </c>
      <c r="AO610" s="119">
        <v>49950</v>
      </c>
      <c r="AP610" s="120">
        <v>65950</v>
      </c>
      <c r="AQ610" s="120">
        <v>69946</v>
      </c>
      <c r="AR610" s="120">
        <v>73942</v>
      </c>
      <c r="AS610" s="120">
        <v>77938</v>
      </c>
      <c r="AT610" s="120">
        <v>81934</v>
      </c>
      <c r="AU610" s="120">
        <v>85930</v>
      </c>
      <c r="AV610" s="120">
        <v>89926</v>
      </c>
      <c r="AW610" s="121">
        <v>93922</v>
      </c>
      <c r="AX610" s="119">
        <v>79900</v>
      </c>
      <c r="AY610" s="120">
        <v>105500</v>
      </c>
      <c r="AZ610" s="120">
        <v>111892</v>
      </c>
      <c r="BA610" s="120">
        <v>118284</v>
      </c>
      <c r="BB610" s="120">
        <v>124676</v>
      </c>
      <c r="BC610" s="120">
        <v>131068</v>
      </c>
      <c r="BD610" s="120">
        <v>137460</v>
      </c>
      <c r="BE610" s="120">
        <v>143852</v>
      </c>
      <c r="BF610" s="121">
        <v>150244</v>
      </c>
      <c r="BH610" s="119">
        <v>54900</v>
      </c>
      <c r="BI610" s="120">
        <v>72500</v>
      </c>
      <c r="BJ610" s="120">
        <v>76892</v>
      </c>
      <c r="BK610" s="120">
        <v>81284</v>
      </c>
      <c r="BL610" s="120">
        <v>85676</v>
      </c>
      <c r="BM610" s="120">
        <v>90068</v>
      </c>
      <c r="BN610" s="120">
        <v>94460</v>
      </c>
      <c r="BO610" s="120">
        <v>98852</v>
      </c>
      <c r="BP610" s="121">
        <v>103244</v>
      </c>
      <c r="BQ610" s="119">
        <v>87850</v>
      </c>
      <c r="BR610" s="120">
        <v>116000</v>
      </c>
      <c r="BS610" s="120">
        <v>123028</v>
      </c>
      <c r="BT610" s="120">
        <v>130056</v>
      </c>
      <c r="BU610" s="120">
        <v>137084</v>
      </c>
      <c r="BV610" s="120">
        <v>144112</v>
      </c>
      <c r="BW610" s="120">
        <v>151140</v>
      </c>
      <c r="BX610" s="120">
        <v>158168</v>
      </c>
      <c r="BY610" s="121">
        <v>165196</v>
      </c>
    </row>
    <row r="611" spans="1:77" x14ac:dyDescent="0.25">
      <c r="A611" s="85" t="s">
        <v>785</v>
      </c>
      <c r="C611">
        <v>43500</v>
      </c>
      <c r="D611">
        <v>57450</v>
      </c>
      <c r="E611">
        <v>60930</v>
      </c>
      <c r="F611">
        <v>64410</v>
      </c>
      <c r="G611">
        <v>67890</v>
      </c>
      <c r="H611">
        <v>71370</v>
      </c>
      <c r="I611">
        <v>74850</v>
      </c>
      <c r="J611">
        <v>78330</v>
      </c>
      <c r="K611">
        <v>81810</v>
      </c>
      <c r="L611">
        <v>69600</v>
      </c>
      <c r="M611">
        <v>91850</v>
      </c>
      <c r="N611">
        <v>97418</v>
      </c>
      <c r="O611">
        <v>102986</v>
      </c>
      <c r="P611">
        <v>108554</v>
      </c>
      <c r="Q611">
        <v>114122</v>
      </c>
      <c r="R611">
        <v>119690</v>
      </c>
      <c r="S611">
        <v>125258</v>
      </c>
      <c r="T611">
        <v>130826</v>
      </c>
      <c r="V611" s="119">
        <v>46950</v>
      </c>
      <c r="W611" s="120">
        <v>62000</v>
      </c>
      <c r="X611" s="120">
        <v>65756</v>
      </c>
      <c r="Y611" s="120">
        <v>69512</v>
      </c>
      <c r="Z611" s="120">
        <v>73268</v>
      </c>
      <c r="AA611" s="120">
        <v>77024</v>
      </c>
      <c r="AB611" s="120">
        <v>80780</v>
      </c>
      <c r="AC611" s="120">
        <v>84536</v>
      </c>
      <c r="AD611" s="121">
        <v>88292</v>
      </c>
      <c r="AE611" s="119">
        <v>75100</v>
      </c>
      <c r="AF611" s="120">
        <v>99150</v>
      </c>
      <c r="AG611" s="120">
        <v>105158</v>
      </c>
      <c r="AH611" s="120">
        <v>111166</v>
      </c>
      <c r="AI611" s="120">
        <v>117174</v>
      </c>
      <c r="AJ611" s="120">
        <v>123182</v>
      </c>
      <c r="AK611" s="120">
        <v>129190</v>
      </c>
      <c r="AL611" s="120">
        <v>135198</v>
      </c>
      <c r="AM611" s="121">
        <v>141206</v>
      </c>
      <c r="AO611" s="119">
        <v>48850</v>
      </c>
      <c r="AP611" s="120">
        <v>64500</v>
      </c>
      <c r="AQ611" s="120">
        <v>68408</v>
      </c>
      <c r="AR611" s="120">
        <v>72316</v>
      </c>
      <c r="AS611" s="120">
        <v>76224</v>
      </c>
      <c r="AT611" s="120">
        <v>80132</v>
      </c>
      <c r="AU611" s="120">
        <v>84040</v>
      </c>
      <c r="AV611" s="120">
        <v>87948</v>
      </c>
      <c r="AW611" s="121">
        <v>91856</v>
      </c>
      <c r="AX611" s="119">
        <v>78150</v>
      </c>
      <c r="AY611" s="120">
        <v>103200</v>
      </c>
      <c r="AZ611" s="120">
        <v>109452</v>
      </c>
      <c r="BA611" s="120">
        <v>115704</v>
      </c>
      <c r="BB611" s="120">
        <v>121956</v>
      </c>
      <c r="BC611" s="120">
        <v>128208</v>
      </c>
      <c r="BD611" s="120">
        <v>134460</v>
      </c>
      <c r="BE611" s="120">
        <v>140712</v>
      </c>
      <c r="BF611" s="121">
        <v>146964</v>
      </c>
      <c r="BH611" s="119">
        <v>50000</v>
      </c>
      <c r="BI611" s="120">
        <v>66000</v>
      </c>
      <c r="BJ611" s="120">
        <v>70000</v>
      </c>
      <c r="BK611" s="120">
        <v>74000</v>
      </c>
      <c r="BL611" s="120">
        <v>78000</v>
      </c>
      <c r="BM611" s="120">
        <v>82000</v>
      </c>
      <c r="BN611" s="120">
        <v>86000</v>
      </c>
      <c r="BO611" s="120">
        <v>90000</v>
      </c>
      <c r="BP611" s="121">
        <v>94000</v>
      </c>
      <c r="BQ611" s="119">
        <v>80000</v>
      </c>
      <c r="BR611" s="120">
        <v>105600</v>
      </c>
      <c r="BS611" s="120">
        <v>112000</v>
      </c>
      <c r="BT611" s="120">
        <v>118400</v>
      </c>
      <c r="BU611" s="120">
        <v>124800</v>
      </c>
      <c r="BV611" s="120">
        <v>131200</v>
      </c>
      <c r="BW611" s="120">
        <v>137600</v>
      </c>
      <c r="BX611" s="120">
        <v>144000</v>
      </c>
      <c r="BY611" s="121">
        <v>150400</v>
      </c>
    </row>
    <row r="612" spans="1:77" x14ac:dyDescent="0.25">
      <c r="A612" s="85" t="s">
        <v>786</v>
      </c>
      <c r="C612">
        <v>41600</v>
      </c>
      <c r="D612">
        <v>54950</v>
      </c>
      <c r="E612">
        <v>58278</v>
      </c>
      <c r="F612">
        <v>61606</v>
      </c>
      <c r="G612">
        <v>64934</v>
      </c>
      <c r="H612">
        <v>68262</v>
      </c>
      <c r="I612">
        <v>71590</v>
      </c>
      <c r="J612">
        <v>74918</v>
      </c>
      <c r="K612">
        <v>78246</v>
      </c>
      <c r="L612">
        <v>66550</v>
      </c>
      <c r="M612">
        <v>87850</v>
      </c>
      <c r="N612">
        <v>93174</v>
      </c>
      <c r="O612">
        <v>98498</v>
      </c>
      <c r="P612">
        <v>103822</v>
      </c>
      <c r="Q612">
        <v>109146</v>
      </c>
      <c r="R612">
        <v>114470</v>
      </c>
      <c r="S612">
        <v>119794</v>
      </c>
      <c r="T612">
        <v>125118</v>
      </c>
      <c r="V612" s="119">
        <v>41600</v>
      </c>
      <c r="W612" s="120">
        <v>54950</v>
      </c>
      <c r="X612" s="120">
        <v>58278</v>
      </c>
      <c r="Y612" s="120">
        <v>61606</v>
      </c>
      <c r="Z612" s="120">
        <v>64934</v>
      </c>
      <c r="AA612" s="120">
        <v>68262</v>
      </c>
      <c r="AB612" s="120">
        <v>71590</v>
      </c>
      <c r="AC612" s="120">
        <v>74918</v>
      </c>
      <c r="AD612" s="121">
        <v>78246</v>
      </c>
      <c r="AE612" s="119">
        <v>66550</v>
      </c>
      <c r="AF612" s="120">
        <v>87850</v>
      </c>
      <c r="AG612" s="120">
        <v>93174</v>
      </c>
      <c r="AH612" s="120">
        <v>98498</v>
      </c>
      <c r="AI612" s="120">
        <v>103822</v>
      </c>
      <c r="AJ612" s="120">
        <v>109146</v>
      </c>
      <c r="AK612" s="120">
        <v>114470</v>
      </c>
      <c r="AL612" s="120">
        <v>119794</v>
      </c>
      <c r="AM612" s="121">
        <v>125118</v>
      </c>
      <c r="AO612" s="119">
        <v>45150</v>
      </c>
      <c r="AP612" s="120">
        <v>59600</v>
      </c>
      <c r="AQ612" s="120">
        <v>63212</v>
      </c>
      <c r="AR612" s="120">
        <v>66824</v>
      </c>
      <c r="AS612" s="120">
        <v>70436</v>
      </c>
      <c r="AT612" s="120">
        <v>74048</v>
      </c>
      <c r="AU612" s="120">
        <v>77660</v>
      </c>
      <c r="AV612" s="120">
        <v>81272</v>
      </c>
      <c r="AW612" s="121">
        <v>84884</v>
      </c>
      <c r="AX612" s="119">
        <v>72250</v>
      </c>
      <c r="AY612" s="120">
        <v>95400</v>
      </c>
      <c r="AZ612" s="120">
        <v>101180</v>
      </c>
      <c r="BA612" s="120">
        <v>106960</v>
      </c>
      <c r="BB612" s="120">
        <v>112740</v>
      </c>
      <c r="BC612" s="120">
        <v>118520</v>
      </c>
      <c r="BD612" s="120">
        <v>124300</v>
      </c>
      <c r="BE612" s="120">
        <v>130080</v>
      </c>
      <c r="BF612" s="121">
        <v>135860</v>
      </c>
      <c r="BH612" s="119">
        <v>47050</v>
      </c>
      <c r="BI612" s="120">
        <v>62150</v>
      </c>
      <c r="BJ612" s="120">
        <v>65914</v>
      </c>
      <c r="BK612" s="120">
        <v>69678</v>
      </c>
      <c r="BL612" s="120">
        <v>73442</v>
      </c>
      <c r="BM612" s="120">
        <v>77206</v>
      </c>
      <c r="BN612" s="120">
        <v>80970</v>
      </c>
      <c r="BO612" s="120">
        <v>84734</v>
      </c>
      <c r="BP612" s="121">
        <v>88498</v>
      </c>
      <c r="BQ612" s="119">
        <v>75300</v>
      </c>
      <c r="BR612" s="120">
        <v>99400</v>
      </c>
      <c r="BS612" s="120">
        <v>105424</v>
      </c>
      <c r="BT612" s="120">
        <v>111448</v>
      </c>
      <c r="BU612" s="120">
        <v>117472</v>
      </c>
      <c r="BV612" s="120">
        <v>123496</v>
      </c>
      <c r="BW612" s="120">
        <v>129520</v>
      </c>
      <c r="BX612" s="120">
        <v>135544</v>
      </c>
      <c r="BY612" s="121">
        <v>141568</v>
      </c>
    </row>
    <row r="613" spans="1:77" x14ac:dyDescent="0.25">
      <c r="A613" s="85" t="s">
        <v>787</v>
      </c>
      <c r="C613">
        <v>41600</v>
      </c>
      <c r="D613">
        <v>54950</v>
      </c>
      <c r="E613">
        <v>58278</v>
      </c>
      <c r="F613">
        <v>61606</v>
      </c>
      <c r="G613">
        <v>64934</v>
      </c>
      <c r="H613">
        <v>68262</v>
      </c>
      <c r="I613">
        <v>71590</v>
      </c>
      <c r="J613">
        <v>74918</v>
      </c>
      <c r="K613">
        <v>78246</v>
      </c>
      <c r="L613">
        <v>66550</v>
      </c>
      <c r="M613">
        <v>87850</v>
      </c>
      <c r="N613">
        <v>93174</v>
      </c>
      <c r="O613">
        <v>98498</v>
      </c>
      <c r="P613">
        <v>103822</v>
      </c>
      <c r="Q613">
        <v>109146</v>
      </c>
      <c r="R613">
        <v>114470</v>
      </c>
      <c r="S613">
        <v>119794</v>
      </c>
      <c r="T613">
        <v>125118</v>
      </c>
      <c r="V613" s="119">
        <v>41600</v>
      </c>
      <c r="W613" s="120">
        <v>54950</v>
      </c>
      <c r="X613" s="120">
        <v>58278</v>
      </c>
      <c r="Y613" s="120">
        <v>61606</v>
      </c>
      <c r="Z613" s="120">
        <v>64934</v>
      </c>
      <c r="AA613" s="120">
        <v>68262</v>
      </c>
      <c r="AB613" s="120">
        <v>71590</v>
      </c>
      <c r="AC613" s="120">
        <v>74918</v>
      </c>
      <c r="AD613" s="121">
        <v>78246</v>
      </c>
      <c r="AE613" s="119">
        <v>66550</v>
      </c>
      <c r="AF613" s="120">
        <v>87850</v>
      </c>
      <c r="AG613" s="120">
        <v>93174</v>
      </c>
      <c r="AH613" s="120">
        <v>98498</v>
      </c>
      <c r="AI613" s="120">
        <v>103822</v>
      </c>
      <c r="AJ613" s="120">
        <v>109146</v>
      </c>
      <c r="AK613" s="120">
        <v>114470</v>
      </c>
      <c r="AL613" s="120">
        <v>119794</v>
      </c>
      <c r="AM613" s="121">
        <v>125118</v>
      </c>
      <c r="AO613" s="119">
        <v>45150</v>
      </c>
      <c r="AP613" s="120">
        <v>59600</v>
      </c>
      <c r="AQ613" s="120">
        <v>63212</v>
      </c>
      <c r="AR613" s="120">
        <v>66824</v>
      </c>
      <c r="AS613" s="120">
        <v>70436</v>
      </c>
      <c r="AT613" s="120">
        <v>74048</v>
      </c>
      <c r="AU613" s="120">
        <v>77660</v>
      </c>
      <c r="AV613" s="120">
        <v>81272</v>
      </c>
      <c r="AW613" s="121">
        <v>84884</v>
      </c>
      <c r="AX613" s="119">
        <v>72250</v>
      </c>
      <c r="AY613" s="120">
        <v>95400</v>
      </c>
      <c r="AZ613" s="120">
        <v>101180</v>
      </c>
      <c r="BA613" s="120">
        <v>106960</v>
      </c>
      <c r="BB613" s="120">
        <v>112740</v>
      </c>
      <c r="BC613" s="120">
        <v>118520</v>
      </c>
      <c r="BD613" s="120">
        <v>124300</v>
      </c>
      <c r="BE613" s="120">
        <v>130080</v>
      </c>
      <c r="BF613" s="121">
        <v>135860</v>
      </c>
      <c r="BH613" s="119">
        <v>47050</v>
      </c>
      <c r="BI613" s="120">
        <v>62150</v>
      </c>
      <c r="BJ613" s="120">
        <v>65914</v>
      </c>
      <c r="BK613" s="120">
        <v>69678</v>
      </c>
      <c r="BL613" s="120">
        <v>73442</v>
      </c>
      <c r="BM613" s="120">
        <v>77206</v>
      </c>
      <c r="BN613" s="120">
        <v>80970</v>
      </c>
      <c r="BO613" s="120">
        <v>84734</v>
      </c>
      <c r="BP613" s="121">
        <v>88498</v>
      </c>
      <c r="BQ613" s="119">
        <v>75300</v>
      </c>
      <c r="BR613" s="120">
        <v>99400</v>
      </c>
      <c r="BS613" s="120">
        <v>105424</v>
      </c>
      <c r="BT613" s="120">
        <v>111448</v>
      </c>
      <c r="BU613" s="120">
        <v>117472</v>
      </c>
      <c r="BV613" s="120">
        <v>123496</v>
      </c>
      <c r="BW613" s="120">
        <v>129520</v>
      </c>
      <c r="BX613" s="120">
        <v>135544</v>
      </c>
      <c r="BY613" s="121">
        <v>141568</v>
      </c>
    </row>
    <row r="614" spans="1:77" x14ac:dyDescent="0.25">
      <c r="A614" s="85" t="s">
        <v>788</v>
      </c>
      <c r="C614">
        <v>45000</v>
      </c>
      <c r="D614">
        <v>59400</v>
      </c>
      <c r="E614">
        <v>63000</v>
      </c>
      <c r="F614">
        <v>66600</v>
      </c>
      <c r="G614">
        <v>70200</v>
      </c>
      <c r="H614">
        <v>73800</v>
      </c>
      <c r="I614">
        <v>77400</v>
      </c>
      <c r="J614">
        <v>81000</v>
      </c>
      <c r="K614">
        <v>84600</v>
      </c>
      <c r="L614">
        <v>72000</v>
      </c>
      <c r="M614">
        <v>95050</v>
      </c>
      <c r="N614">
        <v>100810</v>
      </c>
      <c r="O614">
        <v>106570</v>
      </c>
      <c r="P614">
        <v>112330</v>
      </c>
      <c r="Q614">
        <v>118090</v>
      </c>
      <c r="R614">
        <v>123850</v>
      </c>
      <c r="S614">
        <v>129610</v>
      </c>
      <c r="T614">
        <v>135370</v>
      </c>
      <c r="V614" s="119">
        <v>46450</v>
      </c>
      <c r="W614" s="120">
        <v>61350</v>
      </c>
      <c r="X614" s="120">
        <v>65066</v>
      </c>
      <c r="Y614" s="120">
        <v>68782</v>
      </c>
      <c r="Z614" s="120">
        <v>72498</v>
      </c>
      <c r="AA614" s="120">
        <v>76214</v>
      </c>
      <c r="AB614" s="120">
        <v>79930</v>
      </c>
      <c r="AC614" s="120">
        <v>83646</v>
      </c>
      <c r="AD614" s="121">
        <v>87362</v>
      </c>
      <c r="AE614" s="119">
        <v>74300</v>
      </c>
      <c r="AF614" s="120">
        <v>98100</v>
      </c>
      <c r="AG614" s="120">
        <v>104044</v>
      </c>
      <c r="AH614" s="120">
        <v>109988</v>
      </c>
      <c r="AI614" s="120">
        <v>115932</v>
      </c>
      <c r="AJ614" s="120">
        <v>121876</v>
      </c>
      <c r="AK614" s="120">
        <v>127820</v>
      </c>
      <c r="AL614" s="120">
        <v>133764</v>
      </c>
      <c r="AM614" s="121">
        <v>139708</v>
      </c>
      <c r="AO614" s="119">
        <v>50700</v>
      </c>
      <c r="AP614" s="120">
        <v>66950</v>
      </c>
      <c r="AQ614" s="120">
        <v>71006</v>
      </c>
      <c r="AR614" s="120">
        <v>75062</v>
      </c>
      <c r="AS614" s="120">
        <v>79118</v>
      </c>
      <c r="AT614" s="120">
        <v>83174</v>
      </c>
      <c r="AU614" s="120">
        <v>87230</v>
      </c>
      <c r="AV614" s="120">
        <v>91286</v>
      </c>
      <c r="AW614" s="121">
        <v>95342</v>
      </c>
      <c r="AX614" s="119">
        <v>81100</v>
      </c>
      <c r="AY614" s="120">
        <v>107100</v>
      </c>
      <c r="AZ614" s="120">
        <v>113588</v>
      </c>
      <c r="BA614" s="120">
        <v>120076</v>
      </c>
      <c r="BB614" s="120">
        <v>126564</v>
      </c>
      <c r="BC614" s="120">
        <v>133052</v>
      </c>
      <c r="BD614" s="120">
        <v>139540</v>
      </c>
      <c r="BE614" s="120">
        <v>146028</v>
      </c>
      <c r="BF614" s="121">
        <v>152516</v>
      </c>
      <c r="BH614" s="119">
        <v>50700</v>
      </c>
      <c r="BI614" s="120">
        <v>66950</v>
      </c>
      <c r="BJ614" s="120">
        <v>71006</v>
      </c>
      <c r="BK614" s="120">
        <v>75062</v>
      </c>
      <c r="BL614" s="120">
        <v>79118</v>
      </c>
      <c r="BM614" s="120">
        <v>83174</v>
      </c>
      <c r="BN614" s="120">
        <v>87230</v>
      </c>
      <c r="BO614" s="120">
        <v>91286</v>
      </c>
      <c r="BP614" s="121">
        <v>95342</v>
      </c>
      <c r="BQ614" s="119">
        <v>81100</v>
      </c>
      <c r="BR614" s="120">
        <v>107100</v>
      </c>
      <c r="BS614" s="120">
        <v>113588</v>
      </c>
      <c r="BT614" s="120">
        <v>120076</v>
      </c>
      <c r="BU614" s="120">
        <v>126564</v>
      </c>
      <c r="BV614" s="120">
        <v>133052</v>
      </c>
      <c r="BW614" s="120">
        <v>139540</v>
      </c>
      <c r="BX614" s="120">
        <v>146028</v>
      </c>
      <c r="BY614" s="121">
        <v>152516</v>
      </c>
    </row>
    <row r="615" spans="1:77" x14ac:dyDescent="0.25">
      <c r="A615" s="85" t="s">
        <v>789</v>
      </c>
      <c r="C615">
        <v>41600</v>
      </c>
      <c r="D615">
        <v>54950</v>
      </c>
      <c r="E615">
        <v>58278</v>
      </c>
      <c r="F615">
        <v>61606</v>
      </c>
      <c r="G615">
        <v>64934</v>
      </c>
      <c r="H615">
        <v>68262</v>
      </c>
      <c r="I615">
        <v>71590</v>
      </c>
      <c r="J615">
        <v>74918</v>
      </c>
      <c r="K615">
        <v>78246</v>
      </c>
      <c r="L615">
        <v>66550</v>
      </c>
      <c r="M615">
        <v>87850</v>
      </c>
      <c r="N615">
        <v>93174</v>
      </c>
      <c r="O615">
        <v>98498</v>
      </c>
      <c r="P615">
        <v>103822</v>
      </c>
      <c r="Q615">
        <v>109146</v>
      </c>
      <c r="R615">
        <v>114470</v>
      </c>
      <c r="S615">
        <v>119794</v>
      </c>
      <c r="T615">
        <v>125118</v>
      </c>
      <c r="V615" s="119">
        <v>41600</v>
      </c>
      <c r="W615" s="120">
        <v>54950</v>
      </c>
      <c r="X615" s="120">
        <v>58278</v>
      </c>
      <c r="Y615" s="120">
        <v>61606</v>
      </c>
      <c r="Z615" s="120">
        <v>64934</v>
      </c>
      <c r="AA615" s="120">
        <v>68262</v>
      </c>
      <c r="AB615" s="120">
        <v>71590</v>
      </c>
      <c r="AC615" s="120">
        <v>74918</v>
      </c>
      <c r="AD615" s="121">
        <v>78246</v>
      </c>
      <c r="AE615" s="119">
        <v>66550</v>
      </c>
      <c r="AF615" s="120">
        <v>87850</v>
      </c>
      <c r="AG615" s="120">
        <v>93174</v>
      </c>
      <c r="AH615" s="120">
        <v>98498</v>
      </c>
      <c r="AI615" s="120">
        <v>103822</v>
      </c>
      <c r="AJ615" s="120">
        <v>109146</v>
      </c>
      <c r="AK615" s="120">
        <v>114470</v>
      </c>
      <c r="AL615" s="120">
        <v>119794</v>
      </c>
      <c r="AM615" s="121">
        <v>125118</v>
      </c>
      <c r="AO615" s="119">
        <v>45150</v>
      </c>
      <c r="AP615" s="120">
        <v>59600</v>
      </c>
      <c r="AQ615" s="120">
        <v>63212</v>
      </c>
      <c r="AR615" s="120">
        <v>66824</v>
      </c>
      <c r="AS615" s="120">
        <v>70436</v>
      </c>
      <c r="AT615" s="120">
        <v>74048</v>
      </c>
      <c r="AU615" s="120">
        <v>77660</v>
      </c>
      <c r="AV615" s="120">
        <v>81272</v>
      </c>
      <c r="AW615" s="121">
        <v>84884</v>
      </c>
      <c r="AX615" s="119">
        <v>72250</v>
      </c>
      <c r="AY615" s="120">
        <v>95400</v>
      </c>
      <c r="AZ615" s="120">
        <v>101180</v>
      </c>
      <c r="BA615" s="120">
        <v>106960</v>
      </c>
      <c r="BB615" s="120">
        <v>112740</v>
      </c>
      <c r="BC615" s="120">
        <v>118520</v>
      </c>
      <c r="BD615" s="120">
        <v>124300</v>
      </c>
      <c r="BE615" s="120">
        <v>130080</v>
      </c>
      <c r="BF615" s="121">
        <v>135860</v>
      </c>
      <c r="BH615" s="119">
        <v>47050</v>
      </c>
      <c r="BI615" s="120">
        <v>62150</v>
      </c>
      <c r="BJ615" s="120">
        <v>65914</v>
      </c>
      <c r="BK615" s="120">
        <v>69678</v>
      </c>
      <c r="BL615" s="120">
        <v>73442</v>
      </c>
      <c r="BM615" s="120">
        <v>77206</v>
      </c>
      <c r="BN615" s="120">
        <v>80970</v>
      </c>
      <c r="BO615" s="120">
        <v>84734</v>
      </c>
      <c r="BP615" s="121">
        <v>88498</v>
      </c>
      <c r="BQ615" s="119">
        <v>75300</v>
      </c>
      <c r="BR615" s="120">
        <v>99400</v>
      </c>
      <c r="BS615" s="120">
        <v>105424</v>
      </c>
      <c r="BT615" s="120">
        <v>111448</v>
      </c>
      <c r="BU615" s="120">
        <v>117472</v>
      </c>
      <c r="BV615" s="120">
        <v>123496</v>
      </c>
      <c r="BW615" s="120">
        <v>129520</v>
      </c>
      <c r="BX615" s="120">
        <v>135544</v>
      </c>
      <c r="BY615" s="121">
        <v>141568</v>
      </c>
    </row>
    <row r="616" spans="1:77" x14ac:dyDescent="0.25">
      <c r="A616" s="85" t="s">
        <v>790</v>
      </c>
      <c r="C616">
        <v>41600</v>
      </c>
      <c r="D616">
        <v>54950</v>
      </c>
      <c r="E616">
        <v>58278</v>
      </c>
      <c r="F616">
        <v>61606</v>
      </c>
      <c r="G616">
        <v>64934</v>
      </c>
      <c r="H616">
        <v>68262</v>
      </c>
      <c r="I616">
        <v>71590</v>
      </c>
      <c r="J616">
        <v>74918</v>
      </c>
      <c r="K616">
        <v>78246</v>
      </c>
      <c r="L616">
        <v>66550</v>
      </c>
      <c r="M616">
        <v>87850</v>
      </c>
      <c r="N616">
        <v>93174</v>
      </c>
      <c r="O616">
        <v>98498</v>
      </c>
      <c r="P616">
        <v>103822</v>
      </c>
      <c r="Q616">
        <v>109146</v>
      </c>
      <c r="R616">
        <v>114470</v>
      </c>
      <c r="S616">
        <v>119794</v>
      </c>
      <c r="T616">
        <v>125118</v>
      </c>
      <c r="V616" s="119">
        <v>41600</v>
      </c>
      <c r="W616" s="120">
        <v>54950</v>
      </c>
      <c r="X616" s="120">
        <v>58278</v>
      </c>
      <c r="Y616" s="120">
        <v>61606</v>
      </c>
      <c r="Z616" s="120">
        <v>64934</v>
      </c>
      <c r="AA616" s="120">
        <v>68262</v>
      </c>
      <c r="AB616" s="120">
        <v>71590</v>
      </c>
      <c r="AC616" s="120">
        <v>74918</v>
      </c>
      <c r="AD616" s="121">
        <v>78246</v>
      </c>
      <c r="AE616" s="119">
        <v>66550</v>
      </c>
      <c r="AF616" s="120">
        <v>87850</v>
      </c>
      <c r="AG616" s="120">
        <v>93174</v>
      </c>
      <c r="AH616" s="120">
        <v>98498</v>
      </c>
      <c r="AI616" s="120">
        <v>103822</v>
      </c>
      <c r="AJ616" s="120">
        <v>109146</v>
      </c>
      <c r="AK616" s="120">
        <v>114470</v>
      </c>
      <c r="AL616" s="120">
        <v>119794</v>
      </c>
      <c r="AM616" s="121">
        <v>125118</v>
      </c>
      <c r="AO616" s="119">
        <v>45150</v>
      </c>
      <c r="AP616" s="120">
        <v>59600</v>
      </c>
      <c r="AQ616" s="120">
        <v>63212</v>
      </c>
      <c r="AR616" s="120">
        <v>66824</v>
      </c>
      <c r="AS616" s="120">
        <v>70436</v>
      </c>
      <c r="AT616" s="120">
        <v>74048</v>
      </c>
      <c r="AU616" s="120">
        <v>77660</v>
      </c>
      <c r="AV616" s="120">
        <v>81272</v>
      </c>
      <c r="AW616" s="121">
        <v>84884</v>
      </c>
      <c r="AX616" s="119">
        <v>72250</v>
      </c>
      <c r="AY616" s="120">
        <v>95400</v>
      </c>
      <c r="AZ616" s="120">
        <v>101180</v>
      </c>
      <c r="BA616" s="120">
        <v>106960</v>
      </c>
      <c r="BB616" s="120">
        <v>112740</v>
      </c>
      <c r="BC616" s="120">
        <v>118520</v>
      </c>
      <c r="BD616" s="120">
        <v>124300</v>
      </c>
      <c r="BE616" s="120">
        <v>130080</v>
      </c>
      <c r="BF616" s="121">
        <v>135860</v>
      </c>
      <c r="BH616" s="119">
        <v>47050</v>
      </c>
      <c r="BI616" s="120">
        <v>62150</v>
      </c>
      <c r="BJ616" s="120">
        <v>65914</v>
      </c>
      <c r="BK616" s="120">
        <v>69678</v>
      </c>
      <c r="BL616" s="120">
        <v>73442</v>
      </c>
      <c r="BM616" s="120">
        <v>77206</v>
      </c>
      <c r="BN616" s="120">
        <v>80970</v>
      </c>
      <c r="BO616" s="120">
        <v>84734</v>
      </c>
      <c r="BP616" s="121">
        <v>88498</v>
      </c>
      <c r="BQ616" s="119">
        <v>75300</v>
      </c>
      <c r="BR616" s="120">
        <v>99400</v>
      </c>
      <c r="BS616" s="120">
        <v>105424</v>
      </c>
      <c r="BT616" s="120">
        <v>111448</v>
      </c>
      <c r="BU616" s="120">
        <v>117472</v>
      </c>
      <c r="BV616" s="120">
        <v>123496</v>
      </c>
      <c r="BW616" s="120">
        <v>129520</v>
      </c>
      <c r="BX616" s="120">
        <v>135544</v>
      </c>
      <c r="BY616" s="121">
        <v>141568</v>
      </c>
    </row>
    <row r="617" spans="1:77" x14ac:dyDescent="0.25">
      <c r="A617" s="85" t="s">
        <v>791</v>
      </c>
      <c r="C617">
        <v>41600</v>
      </c>
      <c r="D617">
        <v>54950</v>
      </c>
      <c r="E617">
        <v>58278</v>
      </c>
      <c r="F617">
        <v>61606</v>
      </c>
      <c r="G617">
        <v>64934</v>
      </c>
      <c r="H617">
        <v>68262</v>
      </c>
      <c r="I617">
        <v>71590</v>
      </c>
      <c r="J617">
        <v>74918</v>
      </c>
      <c r="K617">
        <v>78246</v>
      </c>
      <c r="L617">
        <v>66550</v>
      </c>
      <c r="M617">
        <v>87850</v>
      </c>
      <c r="N617">
        <v>93174</v>
      </c>
      <c r="O617">
        <v>98498</v>
      </c>
      <c r="P617">
        <v>103822</v>
      </c>
      <c r="Q617">
        <v>109146</v>
      </c>
      <c r="R617">
        <v>114470</v>
      </c>
      <c r="S617">
        <v>119794</v>
      </c>
      <c r="T617">
        <v>125118</v>
      </c>
      <c r="V617" s="119">
        <v>41600</v>
      </c>
      <c r="W617" s="120">
        <v>54950</v>
      </c>
      <c r="X617" s="120">
        <v>58278</v>
      </c>
      <c r="Y617" s="120">
        <v>61606</v>
      </c>
      <c r="Z617" s="120">
        <v>64934</v>
      </c>
      <c r="AA617" s="120">
        <v>68262</v>
      </c>
      <c r="AB617" s="120">
        <v>71590</v>
      </c>
      <c r="AC617" s="120">
        <v>74918</v>
      </c>
      <c r="AD617" s="121">
        <v>78246</v>
      </c>
      <c r="AE617" s="119">
        <v>66550</v>
      </c>
      <c r="AF617" s="120">
        <v>87850</v>
      </c>
      <c r="AG617" s="120">
        <v>93174</v>
      </c>
      <c r="AH617" s="120">
        <v>98498</v>
      </c>
      <c r="AI617" s="120">
        <v>103822</v>
      </c>
      <c r="AJ617" s="120">
        <v>109146</v>
      </c>
      <c r="AK617" s="120">
        <v>114470</v>
      </c>
      <c r="AL617" s="120">
        <v>119794</v>
      </c>
      <c r="AM617" s="121">
        <v>125118</v>
      </c>
      <c r="AO617" s="119">
        <v>45150</v>
      </c>
      <c r="AP617" s="120">
        <v>59600</v>
      </c>
      <c r="AQ617" s="120">
        <v>63212</v>
      </c>
      <c r="AR617" s="120">
        <v>66824</v>
      </c>
      <c r="AS617" s="120">
        <v>70436</v>
      </c>
      <c r="AT617" s="120">
        <v>74048</v>
      </c>
      <c r="AU617" s="120">
        <v>77660</v>
      </c>
      <c r="AV617" s="120">
        <v>81272</v>
      </c>
      <c r="AW617" s="121">
        <v>84884</v>
      </c>
      <c r="AX617" s="119">
        <v>72250</v>
      </c>
      <c r="AY617" s="120">
        <v>95400</v>
      </c>
      <c r="AZ617" s="120">
        <v>101180</v>
      </c>
      <c r="BA617" s="120">
        <v>106960</v>
      </c>
      <c r="BB617" s="120">
        <v>112740</v>
      </c>
      <c r="BC617" s="120">
        <v>118520</v>
      </c>
      <c r="BD617" s="120">
        <v>124300</v>
      </c>
      <c r="BE617" s="120">
        <v>130080</v>
      </c>
      <c r="BF617" s="121">
        <v>135860</v>
      </c>
      <c r="BH617" s="119">
        <v>47050</v>
      </c>
      <c r="BI617" s="120">
        <v>62150</v>
      </c>
      <c r="BJ617" s="120">
        <v>65914</v>
      </c>
      <c r="BK617" s="120">
        <v>69678</v>
      </c>
      <c r="BL617" s="120">
        <v>73442</v>
      </c>
      <c r="BM617" s="120">
        <v>77206</v>
      </c>
      <c r="BN617" s="120">
        <v>80970</v>
      </c>
      <c r="BO617" s="120">
        <v>84734</v>
      </c>
      <c r="BP617" s="121">
        <v>88498</v>
      </c>
      <c r="BQ617" s="119">
        <v>75300</v>
      </c>
      <c r="BR617" s="120">
        <v>99400</v>
      </c>
      <c r="BS617" s="120">
        <v>105424</v>
      </c>
      <c r="BT617" s="120">
        <v>111448</v>
      </c>
      <c r="BU617" s="120">
        <v>117472</v>
      </c>
      <c r="BV617" s="120">
        <v>123496</v>
      </c>
      <c r="BW617" s="120">
        <v>129520</v>
      </c>
      <c r="BX617" s="120">
        <v>135544</v>
      </c>
      <c r="BY617" s="121">
        <v>141568</v>
      </c>
    </row>
    <row r="618" spans="1:77" x14ac:dyDescent="0.25">
      <c r="A618" s="85" t="s">
        <v>792</v>
      </c>
      <c r="C618">
        <v>41600</v>
      </c>
      <c r="D618">
        <v>54950</v>
      </c>
      <c r="E618">
        <v>58278</v>
      </c>
      <c r="F618">
        <v>61606</v>
      </c>
      <c r="G618">
        <v>64934</v>
      </c>
      <c r="H618">
        <v>68262</v>
      </c>
      <c r="I618">
        <v>71590</v>
      </c>
      <c r="J618">
        <v>74918</v>
      </c>
      <c r="K618">
        <v>78246</v>
      </c>
      <c r="L618">
        <v>66550</v>
      </c>
      <c r="M618">
        <v>87850</v>
      </c>
      <c r="N618">
        <v>93174</v>
      </c>
      <c r="O618">
        <v>98498</v>
      </c>
      <c r="P618">
        <v>103822</v>
      </c>
      <c r="Q618">
        <v>109146</v>
      </c>
      <c r="R618">
        <v>114470</v>
      </c>
      <c r="S618">
        <v>119794</v>
      </c>
      <c r="T618">
        <v>125118</v>
      </c>
      <c r="V618" s="119">
        <v>41600</v>
      </c>
      <c r="W618" s="120">
        <v>54950</v>
      </c>
      <c r="X618" s="120">
        <v>58278</v>
      </c>
      <c r="Y618" s="120">
        <v>61606</v>
      </c>
      <c r="Z618" s="120">
        <v>64934</v>
      </c>
      <c r="AA618" s="120">
        <v>68262</v>
      </c>
      <c r="AB618" s="120">
        <v>71590</v>
      </c>
      <c r="AC618" s="120">
        <v>74918</v>
      </c>
      <c r="AD618" s="121">
        <v>78246</v>
      </c>
      <c r="AE618" s="119">
        <v>66550</v>
      </c>
      <c r="AF618" s="120">
        <v>87850</v>
      </c>
      <c r="AG618" s="120">
        <v>93174</v>
      </c>
      <c r="AH618" s="120">
        <v>98498</v>
      </c>
      <c r="AI618" s="120">
        <v>103822</v>
      </c>
      <c r="AJ618" s="120">
        <v>109146</v>
      </c>
      <c r="AK618" s="120">
        <v>114470</v>
      </c>
      <c r="AL618" s="120">
        <v>119794</v>
      </c>
      <c r="AM618" s="121">
        <v>125118</v>
      </c>
      <c r="AO618" s="119">
        <v>45150</v>
      </c>
      <c r="AP618" s="120">
        <v>59600</v>
      </c>
      <c r="AQ618" s="120">
        <v>63212</v>
      </c>
      <c r="AR618" s="120">
        <v>66824</v>
      </c>
      <c r="AS618" s="120">
        <v>70436</v>
      </c>
      <c r="AT618" s="120">
        <v>74048</v>
      </c>
      <c r="AU618" s="120">
        <v>77660</v>
      </c>
      <c r="AV618" s="120">
        <v>81272</v>
      </c>
      <c r="AW618" s="121">
        <v>84884</v>
      </c>
      <c r="AX618" s="119">
        <v>72250</v>
      </c>
      <c r="AY618" s="120">
        <v>95400</v>
      </c>
      <c r="AZ618" s="120">
        <v>101180</v>
      </c>
      <c r="BA618" s="120">
        <v>106960</v>
      </c>
      <c r="BB618" s="120">
        <v>112740</v>
      </c>
      <c r="BC618" s="120">
        <v>118520</v>
      </c>
      <c r="BD618" s="120">
        <v>124300</v>
      </c>
      <c r="BE618" s="120">
        <v>130080</v>
      </c>
      <c r="BF618" s="121">
        <v>135860</v>
      </c>
      <c r="BH618" s="119">
        <v>47050</v>
      </c>
      <c r="BI618" s="120">
        <v>62150</v>
      </c>
      <c r="BJ618" s="120">
        <v>65914</v>
      </c>
      <c r="BK618" s="120">
        <v>69678</v>
      </c>
      <c r="BL618" s="120">
        <v>73442</v>
      </c>
      <c r="BM618" s="120">
        <v>77206</v>
      </c>
      <c r="BN618" s="120">
        <v>80970</v>
      </c>
      <c r="BO618" s="120">
        <v>84734</v>
      </c>
      <c r="BP618" s="121">
        <v>88498</v>
      </c>
      <c r="BQ618" s="119">
        <v>75300</v>
      </c>
      <c r="BR618" s="120">
        <v>99400</v>
      </c>
      <c r="BS618" s="120">
        <v>105424</v>
      </c>
      <c r="BT618" s="120">
        <v>111448</v>
      </c>
      <c r="BU618" s="120">
        <v>117472</v>
      </c>
      <c r="BV618" s="120">
        <v>123496</v>
      </c>
      <c r="BW618" s="120">
        <v>129520</v>
      </c>
      <c r="BX618" s="120">
        <v>135544</v>
      </c>
      <c r="BY618" s="121">
        <v>141568</v>
      </c>
    </row>
    <row r="619" spans="1:77" x14ac:dyDescent="0.25">
      <c r="A619" s="85" t="s">
        <v>793</v>
      </c>
      <c r="C619">
        <v>47950</v>
      </c>
      <c r="D619">
        <v>63300</v>
      </c>
      <c r="E619">
        <v>67136</v>
      </c>
      <c r="F619">
        <v>70972</v>
      </c>
      <c r="G619">
        <v>74808</v>
      </c>
      <c r="H619">
        <v>78644</v>
      </c>
      <c r="I619">
        <v>82480</v>
      </c>
      <c r="J619">
        <v>86316</v>
      </c>
      <c r="K619">
        <v>90152</v>
      </c>
      <c r="L619">
        <v>76700</v>
      </c>
      <c r="M619">
        <v>101250</v>
      </c>
      <c r="N619">
        <v>107386</v>
      </c>
      <c r="O619">
        <v>113522</v>
      </c>
      <c r="P619">
        <v>119658</v>
      </c>
      <c r="Q619">
        <v>125794</v>
      </c>
      <c r="R619">
        <v>131930</v>
      </c>
      <c r="S619">
        <v>138066</v>
      </c>
      <c r="T619">
        <v>144202</v>
      </c>
      <c r="V619" s="119">
        <v>51050</v>
      </c>
      <c r="W619" s="120">
        <v>67400</v>
      </c>
      <c r="X619" s="120">
        <v>71484</v>
      </c>
      <c r="Y619" s="120">
        <v>75568</v>
      </c>
      <c r="Z619" s="120">
        <v>79652</v>
      </c>
      <c r="AA619" s="120">
        <v>83736</v>
      </c>
      <c r="AB619" s="120">
        <v>87820</v>
      </c>
      <c r="AC619" s="120">
        <v>91904</v>
      </c>
      <c r="AD619" s="121">
        <v>95988</v>
      </c>
      <c r="AE619" s="119">
        <v>81700</v>
      </c>
      <c r="AF619" s="120">
        <v>107850</v>
      </c>
      <c r="AG619" s="120">
        <v>114386</v>
      </c>
      <c r="AH619" s="120">
        <v>120922</v>
      </c>
      <c r="AI619" s="120">
        <v>127458</v>
      </c>
      <c r="AJ619" s="120">
        <v>133994</v>
      </c>
      <c r="AK619" s="120">
        <v>140530</v>
      </c>
      <c r="AL619" s="120">
        <v>147066</v>
      </c>
      <c r="AM619" s="121">
        <v>153602</v>
      </c>
      <c r="AO619" s="119">
        <v>53750</v>
      </c>
      <c r="AP619" s="120">
        <v>70950</v>
      </c>
      <c r="AQ619" s="120">
        <v>75250</v>
      </c>
      <c r="AR619" s="120">
        <v>79550</v>
      </c>
      <c r="AS619" s="120">
        <v>83850</v>
      </c>
      <c r="AT619" s="120">
        <v>88150</v>
      </c>
      <c r="AU619" s="120">
        <v>92450</v>
      </c>
      <c r="AV619" s="120">
        <v>96750</v>
      </c>
      <c r="AW619" s="121">
        <v>101050</v>
      </c>
      <c r="AX619" s="119">
        <v>86000</v>
      </c>
      <c r="AY619" s="120">
        <v>113550</v>
      </c>
      <c r="AZ619" s="120">
        <v>120430</v>
      </c>
      <c r="BA619" s="120">
        <v>127310</v>
      </c>
      <c r="BB619" s="120">
        <v>134190</v>
      </c>
      <c r="BC619" s="120">
        <v>141070</v>
      </c>
      <c r="BD619" s="120">
        <v>147950</v>
      </c>
      <c r="BE619" s="120">
        <v>154830</v>
      </c>
      <c r="BF619" s="121">
        <v>161710</v>
      </c>
      <c r="BH619" s="119">
        <v>53750</v>
      </c>
      <c r="BI619" s="120">
        <v>70950</v>
      </c>
      <c r="BJ619" s="120">
        <v>75250</v>
      </c>
      <c r="BK619" s="120">
        <v>79550</v>
      </c>
      <c r="BL619" s="120">
        <v>83850</v>
      </c>
      <c r="BM619" s="120">
        <v>88150</v>
      </c>
      <c r="BN619" s="120">
        <v>92450</v>
      </c>
      <c r="BO619" s="120">
        <v>96750</v>
      </c>
      <c r="BP619" s="121">
        <v>101050</v>
      </c>
      <c r="BQ619" s="119">
        <v>86000</v>
      </c>
      <c r="BR619" s="120">
        <v>113550</v>
      </c>
      <c r="BS619" s="120">
        <v>120430</v>
      </c>
      <c r="BT619" s="120">
        <v>127310</v>
      </c>
      <c r="BU619" s="120">
        <v>134190</v>
      </c>
      <c r="BV619" s="120">
        <v>141070</v>
      </c>
      <c r="BW619" s="120">
        <v>147950</v>
      </c>
      <c r="BX619" s="120">
        <v>154830</v>
      </c>
      <c r="BY619" s="121">
        <v>161710</v>
      </c>
    </row>
    <row r="620" spans="1:77" x14ac:dyDescent="0.25">
      <c r="A620" s="85" t="s">
        <v>794</v>
      </c>
      <c r="C620">
        <v>44100</v>
      </c>
      <c r="D620">
        <v>58250</v>
      </c>
      <c r="E620">
        <v>61778</v>
      </c>
      <c r="F620">
        <v>65306</v>
      </c>
      <c r="G620">
        <v>68834</v>
      </c>
      <c r="H620">
        <v>72362</v>
      </c>
      <c r="I620">
        <v>75890</v>
      </c>
      <c r="J620">
        <v>79418</v>
      </c>
      <c r="K620">
        <v>82946</v>
      </c>
      <c r="L620">
        <v>70550</v>
      </c>
      <c r="M620">
        <v>93150</v>
      </c>
      <c r="N620">
        <v>98794</v>
      </c>
      <c r="O620">
        <v>104438</v>
      </c>
      <c r="P620">
        <v>110082</v>
      </c>
      <c r="Q620">
        <v>115726</v>
      </c>
      <c r="R620">
        <v>121370</v>
      </c>
      <c r="S620">
        <v>127014</v>
      </c>
      <c r="T620">
        <v>132658</v>
      </c>
      <c r="V620" s="119">
        <v>44100</v>
      </c>
      <c r="W620" s="120">
        <v>58250</v>
      </c>
      <c r="X620" s="120">
        <v>61778</v>
      </c>
      <c r="Y620" s="120">
        <v>65306</v>
      </c>
      <c r="Z620" s="120">
        <v>68834</v>
      </c>
      <c r="AA620" s="120">
        <v>72362</v>
      </c>
      <c r="AB620" s="120">
        <v>75890</v>
      </c>
      <c r="AC620" s="120">
        <v>79418</v>
      </c>
      <c r="AD620" s="121">
        <v>82946</v>
      </c>
      <c r="AE620" s="119">
        <v>70550</v>
      </c>
      <c r="AF620" s="120">
        <v>93150</v>
      </c>
      <c r="AG620" s="120">
        <v>98794</v>
      </c>
      <c r="AH620" s="120">
        <v>104438</v>
      </c>
      <c r="AI620" s="120">
        <v>110082</v>
      </c>
      <c r="AJ620" s="120">
        <v>115726</v>
      </c>
      <c r="AK620" s="120">
        <v>121370</v>
      </c>
      <c r="AL620" s="120">
        <v>127014</v>
      </c>
      <c r="AM620" s="121">
        <v>132658</v>
      </c>
      <c r="AO620" s="119">
        <v>46500</v>
      </c>
      <c r="AP620" s="120">
        <v>61400</v>
      </c>
      <c r="AQ620" s="120">
        <v>65120</v>
      </c>
      <c r="AR620" s="120">
        <v>68840</v>
      </c>
      <c r="AS620" s="120">
        <v>72560</v>
      </c>
      <c r="AT620" s="120">
        <v>76280</v>
      </c>
      <c r="AU620" s="120">
        <v>80000</v>
      </c>
      <c r="AV620" s="120">
        <v>83720</v>
      </c>
      <c r="AW620" s="121">
        <v>87440</v>
      </c>
      <c r="AX620" s="119">
        <v>74400</v>
      </c>
      <c r="AY620" s="120">
        <v>98250</v>
      </c>
      <c r="AZ620" s="120">
        <v>104202</v>
      </c>
      <c r="BA620" s="120">
        <v>110154</v>
      </c>
      <c r="BB620" s="120">
        <v>116106</v>
      </c>
      <c r="BC620" s="120">
        <v>122058</v>
      </c>
      <c r="BD620" s="120">
        <v>128010</v>
      </c>
      <c r="BE620" s="120">
        <v>133962</v>
      </c>
      <c r="BF620" s="121">
        <v>139914</v>
      </c>
      <c r="BH620" s="119">
        <v>47050</v>
      </c>
      <c r="BI620" s="120">
        <v>62150</v>
      </c>
      <c r="BJ620" s="120">
        <v>65914</v>
      </c>
      <c r="BK620" s="120">
        <v>69678</v>
      </c>
      <c r="BL620" s="120">
        <v>73442</v>
      </c>
      <c r="BM620" s="120">
        <v>77206</v>
      </c>
      <c r="BN620" s="120">
        <v>80970</v>
      </c>
      <c r="BO620" s="120">
        <v>84734</v>
      </c>
      <c r="BP620" s="121">
        <v>88498</v>
      </c>
      <c r="BQ620" s="119">
        <v>75300</v>
      </c>
      <c r="BR620" s="120">
        <v>99400</v>
      </c>
      <c r="BS620" s="120">
        <v>105424</v>
      </c>
      <c r="BT620" s="120">
        <v>111448</v>
      </c>
      <c r="BU620" s="120">
        <v>117472</v>
      </c>
      <c r="BV620" s="120">
        <v>123496</v>
      </c>
      <c r="BW620" s="120">
        <v>129520</v>
      </c>
      <c r="BX620" s="120">
        <v>135544</v>
      </c>
      <c r="BY620" s="121">
        <v>141568</v>
      </c>
    </row>
    <row r="621" spans="1:77" x14ac:dyDescent="0.25">
      <c r="A621" s="85" t="s">
        <v>795</v>
      </c>
      <c r="C621">
        <v>42800</v>
      </c>
      <c r="D621">
        <v>56500</v>
      </c>
      <c r="E621">
        <v>59924</v>
      </c>
      <c r="F621">
        <v>63348</v>
      </c>
      <c r="G621">
        <v>66772</v>
      </c>
      <c r="H621">
        <v>70196</v>
      </c>
      <c r="I621">
        <v>73620</v>
      </c>
      <c r="J621">
        <v>77044</v>
      </c>
      <c r="K621">
        <v>80468</v>
      </c>
      <c r="L621">
        <v>68500</v>
      </c>
      <c r="M621">
        <v>90400</v>
      </c>
      <c r="N621">
        <v>95880</v>
      </c>
      <c r="O621">
        <v>101360</v>
      </c>
      <c r="P621">
        <v>106840</v>
      </c>
      <c r="Q621">
        <v>112320</v>
      </c>
      <c r="R621">
        <v>117800</v>
      </c>
      <c r="S621">
        <v>123280</v>
      </c>
      <c r="T621">
        <v>128760</v>
      </c>
      <c r="V621" s="119">
        <v>42800</v>
      </c>
      <c r="W621" s="120">
        <v>56500</v>
      </c>
      <c r="X621" s="120">
        <v>59924</v>
      </c>
      <c r="Y621" s="120">
        <v>63348</v>
      </c>
      <c r="Z621" s="120">
        <v>66772</v>
      </c>
      <c r="AA621" s="120">
        <v>70196</v>
      </c>
      <c r="AB621" s="120">
        <v>73620</v>
      </c>
      <c r="AC621" s="120">
        <v>77044</v>
      </c>
      <c r="AD621" s="121">
        <v>80468</v>
      </c>
      <c r="AE621" s="119">
        <v>68500</v>
      </c>
      <c r="AF621" s="120">
        <v>90450</v>
      </c>
      <c r="AG621" s="120">
        <v>95930</v>
      </c>
      <c r="AH621" s="120">
        <v>101410</v>
      </c>
      <c r="AI621" s="120">
        <v>106890</v>
      </c>
      <c r="AJ621" s="120">
        <v>112370</v>
      </c>
      <c r="AK621" s="120">
        <v>117850</v>
      </c>
      <c r="AL621" s="120">
        <v>123330</v>
      </c>
      <c r="AM621" s="121">
        <v>128810</v>
      </c>
      <c r="AO621" s="119">
        <v>45150</v>
      </c>
      <c r="AP621" s="120">
        <v>59600</v>
      </c>
      <c r="AQ621" s="120">
        <v>63212</v>
      </c>
      <c r="AR621" s="120">
        <v>66824</v>
      </c>
      <c r="AS621" s="120">
        <v>70436</v>
      </c>
      <c r="AT621" s="120">
        <v>74048</v>
      </c>
      <c r="AU621" s="120">
        <v>77660</v>
      </c>
      <c r="AV621" s="120">
        <v>81272</v>
      </c>
      <c r="AW621" s="121">
        <v>84884</v>
      </c>
      <c r="AX621" s="119">
        <v>72250</v>
      </c>
      <c r="AY621" s="120">
        <v>95400</v>
      </c>
      <c r="AZ621" s="120">
        <v>101180</v>
      </c>
      <c r="BA621" s="120">
        <v>106960</v>
      </c>
      <c r="BB621" s="120">
        <v>112740</v>
      </c>
      <c r="BC621" s="120">
        <v>118520</v>
      </c>
      <c r="BD621" s="120">
        <v>124300</v>
      </c>
      <c r="BE621" s="120">
        <v>130080</v>
      </c>
      <c r="BF621" s="121">
        <v>135860</v>
      </c>
      <c r="BH621" s="119">
        <v>47300</v>
      </c>
      <c r="BI621" s="120">
        <v>62450</v>
      </c>
      <c r="BJ621" s="120">
        <v>66234</v>
      </c>
      <c r="BK621" s="120">
        <v>70018</v>
      </c>
      <c r="BL621" s="120">
        <v>73802</v>
      </c>
      <c r="BM621" s="120">
        <v>77586</v>
      </c>
      <c r="BN621" s="120">
        <v>81370</v>
      </c>
      <c r="BO621" s="120">
        <v>85154</v>
      </c>
      <c r="BP621" s="121">
        <v>88938</v>
      </c>
      <c r="BQ621" s="119">
        <v>75700</v>
      </c>
      <c r="BR621" s="120">
        <v>99950</v>
      </c>
      <c r="BS621" s="120">
        <v>106006</v>
      </c>
      <c r="BT621" s="120">
        <v>112062</v>
      </c>
      <c r="BU621" s="120">
        <v>118118</v>
      </c>
      <c r="BV621" s="120">
        <v>124174</v>
      </c>
      <c r="BW621" s="120">
        <v>130230</v>
      </c>
      <c r="BX621" s="120">
        <v>136286</v>
      </c>
      <c r="BY621" s="121">
        <v>142342</v>
      </c>
    </row>
    <row r="622" spans="1:77" x14ac:dyDescent="0.25">
      <c r="A622" s="85" t="s">
        <v>796</v>
      </c>
      <c r="C622">
        <v>42100</v>
      </c>
      <c r="D622">
        <v>55600</v>
      </c>
      <c r="E622">
        <v>58968</v>
      </c>
      <c r="F622">
        <v>62336</v>
      </c>
      <c r="G622">
        <v>65704</v>
      </c>
      <c r="H622">
        <v>69072</v>
      </c>
      <c r="I622">
        <v>72440</v>
      </c>
      <c r="J622">
        <v>75808</v>
      </c>
      <c r="K622">
        <v>79176</v>
      </c>
      <c r="L622">
        <v>67350</v>
      </c>
      <c r="M622">
        <v>88900</v>
      </c>
      <c r="N622">
        <v>94288</v>
      </c>
      <c r="O622">
        <v>99676</v>
      </c>
      <c r="P622">
        <v>105064</v>
      </c>
      <c r="Q622">
        <v>110452</v>
      </c>
      <c r="R622">
        <v>115840</v>
      </c>
      <c r="S622">
        <v>121228</v>
      </c>
      <c r="T622">
        <v>126616</v>
      </c>
      <c r="V622" s="119">
        <v>42100</v>
      </c>
      <c r="W622" s="120">
        <v>55600</v>
      </c>
      <c r="X622" s="120">
        <v>58968</v>
      </c>
      <c r="Y622" s="120">
        <v>62336</v>
      </c>
      <c r="Z622" s="120">
        <v>65704</v>
      </c>
      <c r="AA622" s="120">
        <v>69072</v>
      </c>
      <c r="AB622" s="120">
        <v>72440</v>
      </c>
      <c r="AC622" s="120">
        <v>75808</v>
      </c>
      <c r="AD622" s="121">
        <v>79176</v>
      </c>
      <c r="AE622" s="119">
        <v>67350</v>
      </c>
      <c r="AF622" s="120">
        <v>88950</v>
      </c>
      <c r="AG622" s="120">
        <v>94338</v>
      </c>
      <c r="AH622" s="120">
        <v>99726</v>
      </c>
      <c r="AI622" s="120">
        <v>105114</v>
      </c>
      <c r="AJ622" s="120">
        <v>110502</v>
      </c>
      <c r="AK622" s="120">
        <v>115890</v>
      </c>
      <c r="AL622" s="120">
        <v>121278</v>
      </c>
      <c r="AM622" s="121">
        <v>126666</v>
      </c>
      <c r="AO622" s="119">
        <v>45150</v>
      </c>
      <c r="AP622" s="120">
        <v>59600</v>
      </c>
      <c r="AQ622" s="120">
        <v>63212</v>
      </c>
      <c r="AR622" s="120">
        <v>66824</v>
      </c>
      <c r="AS622" s="120">
        <v>70436</v>
      </c>
      <c r="AT622" s="120">
        <v>74048</v>
      </c>
      <c r="AU622" s="120">
        <v>77660</v>
      </c>
      <c r="AV622" s="120">
        <v>81272</v>
      </c>
      <c r="AW622" s="121">
        <v>84884</v>
      </c>
      <c r="AX622" s="119">
        <v>72250</v>
      </c>
      <c r="AY622" s="120">
        <v>95400</v>
      </c>
      <c r="AZ622" s="120">
        <v>101180</v>
      </c>
      <c r="BA622" s="120">
        <v>106960</v>
      </c>
      <c r="BB622" s="120">
        <v>112740</v>
      </c>
      <c r="BC622" s="120">
        <v>118520</v>
      </c>
      <c r="BD622" s="120">
        <v>124300</v>
      </c>
      <c r="BE622" s="120">
        <v>130080</v>
      </c>
      <c r="BF622" s="121">
        <v>135860</v>
      </c>
      <c r="BH622" s="119">
        <v>47050</v>
      </c>
      <c r="BI622" s="120">
        <v>62150</v>
      </c>
      <c r="BJ622" s="120">
        <v>65914</v>
      </c>
      <c r="BK622" s="120">
        <v>69678</v>
      </c>
      <c r="BL622" s="120">
        <v>73442</v>
      </c>
      <c r="BM622" s="120">
        <v>77206</v>
      </c>
      <c r="BN622" s="120">
        <v>80970</v>
      </c>
      <c r="BO622" s="120">
        <v>84734</v>
      </c>
      <c r="BP622" s="121">
        <v>88498</v>
      </c>
      <c r="BQ622" s="119">
        <v>75300</v>
      </c>
      <c r="BR622" s="120">
        <v>99400</v>
      </c>
      <c r="BS622" s="120">
        <v>105424</v>
      </c>
      <c r="BT622" s="120">
        <v>111448</v>
      </c>
      <c r="BU622" s="120">
        <v>117472</v>
      </c>
      <c r="BV622" s="120">
        <v>123496</v>
      </c>
      <c r="BW622" s="120">
        <v>129520</v>
      </c>
      <c r="BX622" s="120">
        <v>135544</v>
      </c>
      <c r="BY622" s="121">
        <v>141568</v>
      </c>
    </row>
    <row r="623" spans="1:77" x14ac:dyDescent="0.25">
      <c r="A623" s="85" t="s">
        <v>797</v>
      </c>
      <c r="C623">
        <v>42800</v>
      </c>
      <c r="D623">
        <v>56500</v>
      </c>
      <c r="E623">
        <v>59924</v>
      </c>
      <c r="F623">
        <v>63348</v>
      </c>
      <c r="G623">
        <v>66772</v>
      </c>
      <c r="H623">
        <v>70196</v>
      </c>
      <c r="I623">
        <v>73620</v>
      </c>
      <c r="J623">
        <v>77044</v>
      </c>
      <c r="K623">
        <v>80468</v>
      </c>
      <c r="L623">
        <v>68500</v>
      </c>
      <c r="M623">
        <v>90400</v>
      </c>
      <c r="N623">
        <v>95880</v>
      </c>
      <c r="O623">
        <v>101360</v>
      </c>
      <c r="P623">
        <v>106840</v>
      </c>
      <c r="Q623">
        <v>112320</v>
      </c>
      <c r="R623">
        <v>117800</v>
      </c>
      <c r="S623">
        <v>123280</v>
      </c>
      <c r="T623">
        <v>128760</v>
      </c>
      <c r="V623" s="119">
        <v>42800</v>
      </c>
      <c r="W623" s="120">
        <v>56500</v>
      </c>
      <c r="X623" s="120">
        <v>59924</v>
      </c>
      <c r="Y623" s="120">
        <v>63348</v>
      </c>
      <c r="Z623" s="120">
        <v>66772</v>
      </c>
      <c r="AA623" s="120">
        <v>70196</v>
      </c>
      <c r="AB623" s="120">
        <v>73620</v>
      </c>
      <c r="AC623" s="120">
        <v>77044</v>
      </c>
      <c r="AD623" s="121">
        <v>80468</v>
      </c>
      <c r="AE623" s="119">
        <v>68500</v>
      </c>
      <c r="AF623" s="120">
        <v>90450</v>
      </c>
      <c r="AG623" s="120">
        <v>95930</v>
      </c>
      <c r="AH623" s="120">
        <v>101410</v>
      </c>
      <c r="AI623" s="120">
        <v>106890</v>
      </c>
      <c r="AJ623" s="120">
        <v>112370</v>
      </c>
      <c r="AK623" s="120">
        <v>117850</v>
      </c>
      <c r="AL623" s="120">
        <v>123330</v>
      </c>
      <c r="AM623" s="121">
        <v>128810</v>
      </c>
      <c r="AO623" s="119">
        <v>45150</v>
      </c>
      <c r="AP623" s="120">
        <v>59600</v>
      </c>
      <c r="AQ623" s="120">
        <v>63212</v>
      </c>
      <c r="AR623" s="120">
        <v>66824</v>
      </c>
      <c r="AS623" s="120">
        <v>70436</v>
      </c>
      <c r="AT623" s="120">
        <v>74048</v>
      </c>
      <c r="AU623" s="120">
        <v>77660</v>
      </c>
      <c r="AV623" s="120">
        <v>81272</v>
      </c>
      <c r="AW623" s="121">
        <v>84884</v>
      </c>
      <c r="AX623" s="119">
        <v>72250</v>
      </c>
      <c r="AY623" s="120">
        <v>95400</v>
      </c>
      <c r="AZ623" s="120">
        <v>101180</v>
      </c>
      <c r="BA623" s="120">
        <v>106960</v>
      </c>
      <c r="BB623" s="120">
        <v>112740</v>
      </c>
      <c r="BC623" s="120">
        <v>118520</v>
      </c>
      <c r="BD623" s="120">
        <v>124300</v>
      </c>
      <c r="BE623" s="120">
        <v>130080</v>
      </c>
      <c r="BF623" s="121">
        <v>135860</v>
      </c>
      <c r="BH623" s="119">
        <v>47050</v>
      </c>
      <c r="BI623" s="120">
        <v>62150</v>
      </c>
      <c r="BJ623" s="120">
        <v>65914</v>
      </c>
      <c r="BK623" s="120">
        <v>69678</v>
      </c>
      <c r="BL623" s="120">
        <v>73442</v>
      </c>
      <c r="BM623" s="120">
        <v>77206</v>
      </c>
      <c r="BN623" s="120">
        <v>80970</v>
      </c>
      <c r="BO623" s="120">
        <v>84734</v>
      </c>
      <c r="BP623" s="121">
        <v>88498</v>
      </c>
      <c r="BQ623" s="119">
        <v>75300</v>
      </c>
      <c r="BR623" s="120">
        <v>99400</v>
      </c>
      <c r="BS623" s="120">
        <v>105424</v>
      </c>
      <c r="BT623" s="120">
        <v>111448</v>
      </c>
      <c r="BU623" s="120">
        <v>117472</v>
      </c>
      <c r="BV623" s="120">
        <v>123496</v>
      </c>
      <c r="BW623" s="120">
        <v>129520</v>
      </c>
      <c r="BX623" s="120">
        <v>135544</v>
      </c>
      <c r="BY623" s="121">
        <v>141568</v>
      </c>
    </row>
    <row r="624" spans="1:77" x14ac:dyDescent="0.25">
      <c r="A624" s="85" t="s">
        <v>798</v>
      </c>
      <c r="C624">
        <v>42500</v>
      </c>
      <c r="D624">
        <v>56100</v>
      </c>
      <c r="E624">
        <v>59500</v>
      </c>
      <c r="F624">
        <v>62900</v>
      </c>
      <c r="G624">
        <v>66300</v>
      </c>
      <c r="H624">
        <v>69700</v>
      </c>
      <c r="I624">
        <v>73100</v>
      </c>
      <c r="J624">
        <v>76500</v>
      </c>
      <c r="K624">
        <v>79900</v>
      </c>
      <c r="L624">
        <v>68000</v>
      </c>
      <c r="M624">
        <v>89750</v>
      </c>
      <c r="N624">
        <v>95190</v>
      </c>
      <c r="O624">
        <v>100630</v>
      </c>
      <c r="P624">
        <v>106070</v>
      </c>
      <c r="Q624">
        <v>111510</v>
      </c>
      <c r="R624">
        <v>116950</v>
      </c>
      <c r="S624">
        <v>122390</v>
      </c>
      <c r="T624">
        <v>127830</v>
      </c>
      <c r="V624" s="119">
        <v>44450</v>
      </c>
      <c r="W624" s="120">
        <v>58700</v>
      </c>
      <c r="X624" s="120">
        <v>62256</v>
      </c>
      <c r="Y624" s="120">
        <v>65812</v>
      </c>
      <c r="Z624" s="120">
        <v>69368</v>
      </c>
      <c r="AA624" s="120">
        <v>72924</v>
      </c>
      <c r="AB624" s="120">
        <v>76480</v>
      </c>
      <c r="AC624" s="120">
        <v>80036</v>
      </c>
      <c r="AD624" s="121">
        <v>83592</v>
      </c>
      <c r="AE624" s="119">
        <v>71100</v>
      </c>
      <c r="AF624" s="120">
        <v>93900</v>
      </c>
      <c r="AG624" s="120">
        <v>99588</v>
      </c>
      <c r="AH624" s="120">
        <v>105276</v>
      </c>
      <c r="AI624" s="120">
        <v>110964</v>
      </c>
      <c r="AJ624" s="120">
        <v>116652</v>
      </c>
      <c r="AK624" s="120">
        <v>122340</v>
      </c>
      <c r="AL624" s="120">
        <v>128028</v>
      </c>
      <c r="AM624" s="121">
        <v>133716</v>
      </c>
      <c r="AO624" s="119">
        <v>46500</v>
      </c>
      <c r="AP624" s="120">
        <v>61400</v>
      </c>
      <c r="AQ624" s="120">
        <v>65120</v>
      </c>
      <c r="AR624" s="120">
        <v>68840</v>
      </c>
      <c r="AS624" s="120">
        <v>72560</v>
      </c>
      <c r="AT624" s="120">
        <v>76280</v>
      </c>
      <c r="AU624" s="120">
        <v>80000</v>
      </c>
      <c r="AV624" s="120">
        <v>83720</v>
      </c>
      <c r="AW624" s="121">
        <v>87440</v>
      </c>
      <c r="AX624" s="119">
        <v>74400</v>
      </c>
      <c r="AY624" s="120">
        <v>98250</v>
      </c>
      <c r="AZ624" s="120">
        <v>104202</v>
      </c>
      <c r="BA624" s="120">
        <v>110154</v>
      </c>
      <c r="BB624" s="120">
        <v>116106</v>
      </c>
      <c r="BC624" s="120">
        <v>122058</v>
      </c>
      <c r="BD624" s="120">
        <v>128010</v>
      </c>
      <c r="BE624" s="120">
        <v>133962</v>
      </c>
      <c r="BF624" s="121">
        <v>139914</v>
      </c>
      <c r="BH624" s="119">
        <v>47050</v>
      </c>
      <c r="BI624" s="120">
        <v>62150</v>
      </c>
      <c r="BJ624" s="120">
        <v>65914</v>
      </c>
      <c r="BK624" s="120">
        <v>69678</v>
      </c>
      <c r="BL624" s="120">
        <v>73442</v>
      </c>
      <c r="BM624" s="120">
        <v>77206</v>
      </c>
      <c r="BN624" s="120">
        <v>80970</v>
      </c>
      <c r="BO624" s="120">
        <v>84734</v>
      </c>
      <c r="BP624" s="121">
        <v>88498</v>
      </c>
      <c r="BQ624" s="119">
        <v>75300</v>
      </c>
      <c r="BR624" s="120">
        <v>99400</v>
      </c>
      <c r="BS624" s="120">
        <v>105424</v>
      </c>
      <c r="BT624" s="120">
        <v>111448</v>
      </c>
      <c r="BU624" s="120">
        <v>117472</v>
      </c>
      <c r="BV624" s="120">
        <v>123496</v>
      </c>
      <c r="BW624" s="120">
        <v>129520</v>
      </c>
      <c r="BX624" s="120">
        <v>135544</v>
      </c>
      <c r="BY624" s="121">
        <v>141568</v>
      </c>
    </row>
    <row r="625" spans="1:77" x14ac:dyDescent="0.25">
      <c r="A625" s="85" t="s">
        <v>799</v>
      </c>
      <c r="C625">
        <v>42800</v>
      </c>
      <c r="D625">
        <v>56500</v>
      </c>
      <c r="E625">
        <v>59924</v>
      </c>
      <c r="F625">
        <v>63348</v>
      </c>
      <c r="G625">
        <v>66772</v>
      </c>
      <c r="H625">
        <v>70196</v>
      </c>
      <c r="I625">
        <v>73620</v>
      </c>
      <c r="J625">
        <v>77044</v>
      </c>
      <c r="K625">
        <v>80468</v>
      </c>
      <c r="L625">
        <v>68500</v>
      </c>
      <c r="M625">
        <v>90400</v>
      </c>
      <c r="N625">
        <v>95880</v>
      </c>
      <c r="O625">
        <v>101360</v>
      </c>
      <c r="P625">
        <v>106840</v>
      </c>
      <c r="Q625">
        <v>112320</v>
      </c>
      <c r="R625">
        <v>117800</v>
      </c>
      <c r="S625">
        <v>123280</v>
      </c>
      <c r="T625">
        <v>128760</v>
      </c>
      <c r="V625" s="119">
        <v>43850</v>
      </c>
      <c r="W625" s="120">
        <v>57900</v>
      </c>
      <c r="X625" s="120">
        <v>61408</v>
      </c>
      <c r="Y625" s="120">
        <v>64916</v>
      </c>
      <c r="Z625" s="120">
        <v>68424</v>
      </c>
      <c r="AA625" s="120">
        <v>71932</v>
      </c>
      <c r="AB625" s="120">
        <v>75440</v>
      </c>
      <c r="AC625" s="120">
        <v>78948</v>
      </c>
      <c r="AD625" s="121">
        <v>82456</v>
      </c>
      <c r="AE625" s="119">
        <v>70150</v>
      </c>
      <c r="AF625" s="120">
        <v>92600</v>
      </c>
      <c r="AG625" s="120">
        <v>98212</v>
      </c>
      <c r="AH625" s="120">
        <v>103824</v>
      </c>
      <c r="AI625" s="120">
        <v>109436</v>
      </c>
      <c r="AJ625" s="120">
        <v>115048</v>
      </c>
      <c r="AK625" s="120">
        <v>120660</v>
      </c>
      <c r="AL625" s="120">
        <v>126272</v>
      </c>
      <c r="AM625" s="121">
        <v>131884</v>
      </c>
      <c r="AO625" s="119">
        <v>46500</v>
      </c>
      <c r="AP625" s="120">
        <v>61400</v>
      </c>
      <c r="AQ625" s="120">
        <v>65120</v>
      </c>
      <c r="AR625" s="120">
        <v>68840</v>
      </c>
      <c r="AS625" s="120">
        <v>72560</v>
      </c>
      <c r="AT625" s="120">
        <v>76280</v>
      </c>
      <c r="AU625" s="120">
        <v>80000</v>
      </c>
      <c r="AV625" s="120">
        <v>83720</v>
      </c>
      <c r="AW625" s="121">
        <v>87440</v>
      </c>
      <c r="AX625" s="119">
        <v>74400</v>
      </c>
      <c r="AY625" s="120">
        <v>98250</v>
      </c>
      <c r="AZ625" s="120">
        <v>104202</v>
      </c>
      <c r="BA625" s="120">
        <v>110154</v>
      </c>
      <c r="BB625" s="120">
        <v>116106</v>
      </c>
      <c r="BC625" s="120">
        <v>122058</v>
      </c>
      <c r="BD625" s="120">
        <v>128010</v>
      </c>
      <c r="BE625" s="120">
        <v>133962</v>
      </c>
      <c r="BF625" s="121">
        <v>139914</v>
      </c>
      <c r="BH625" s="119">
        <v>48250</v>
      </c>
      <c r="BI625" s="120">
        <v>63700</v>
      </c>
      <c r="BJ625" s="120">
        <v>67560</v>
      </c>
      <c r="BK625" s="120">
        <v>71420</v>
      </c>
      <c r="BL625" s="120">
        <v>75280</v>
      </c>
      <c r="BM625" s="120">
        <v>79140</v>
      </c>
      <c r="BN625" s="120">
        <v>83000</v>
      </c>
      <c r="BO625" s="120">
        <v>86860</v>
      </c>
      <c r="BP625" s="121">
        <v>90720</v>
      </c>
      <c r="BQ625" s="119">
        <v>77200</v>
      </c>
      <c r="BR625" s="120">
        <v>101950</v>
      </c>
      <c r="BS625" s="120">
        <v>108126</v>
      </c>
      <c r="BT625" s="120">
        <v>114302</v>
      </c>
      <c r="BU625" s="120">
        <v>120478</v>
      </c>
      <c r="BV625" s="120">
        <v>126654</v>
      </c>
      <c r="BW625" s="120">
        <v>132830</v>
      </c>
      <c r="BX625" s="120">
        <v>139006</v>
      </c>
      <c r="BY625" s="121">
        <v>145182</v>
      </c>
    </row>
    <row r="626" spans="1:77" x14ac:dyDescent="0.25">
      <c r="A626" s="85" t="s">
        <v>800</v>
      </c>
      <c r="C626">
        <v>41600</v>
      </c>
      <c r="D626">
        <v>54950</v>
      </c>
      <c r="E626">
        <v>58278</v>
      </c>
      <c r="F626">
        <v>61606</v>
      </c>
      <c r="G626">
        <v>64934</v>
      </c>
      <c r="H626">
        <v>68262</v>
      </c>
      <c r="I626">
        <v>71590</v>
      </c>
      <c r="J626">
        <v>74918</v>
      </c>
      <c r="K626">
        <v>78246</v>
      </c>
      <c r="L626">
        <v>66550</v>
      </c>
      <c r="M626">
        <v>87850</v>
      </c>
      <c r="N626">
        <v>93174</v>
      </c>
      <c r="O626">
        <v>98498</v>
      </c>
      <c r="P626">
        <v>103822</v>
      </c>
      <c r="Q626">
        <v>109146</v>
      </c>
      <c r="R626">
        <v>114470</v>
      </c>
      <c r="S626">
        <v>119794</v>
      </c>
      <c r="T626">
        <v>125118</v>
      </c>
      <c r="V626" s="119">
        <v>41750</v>
      </c>
      <c r="W626" s="120">
        <v>55150</v>
      </c>
      <c r="X626" s="120">
        <v>58490</v>
      </c>
      <c r="Y626" s="120">
        <v>61830</v>
      </c>
      <c r="Z626" s="120">
        <v>65170</v>
      </c>
      <c r="AA626" s="120">
        <v>68510</v>
      </c>
      <c r="AB626" s="120">
        <v>71850</v>
      </c>
      <c r="AC626" s="120">
        <v>75190</v>
      </c>
      <c r="AD626" s="121">
        <v>78530</v>
      </c>
      <c r="AE626" s="119">
        <v>66800</v>
      </c>
      <c r="AF626" s="120">
        <v>88200</v>
      </c>
      <c r="AG626" s="120">
        <v>93544</v>
      </c>
      <c r="AH626" s="120">
        <v>98888</v>
      </c>
      <c r="AI626" s="120">
        <v>104232</v>
      </c>
      <c r="AJ626" s="120">
        <v>109576</v>
      </c>
      <c r="AK626" s="120">
        <v>114920</v>
      </c>
      <c r="AL626" s="120">
        <v>120264</v>
      </c>
      <c r="AM626" s="121">
        <v>125608</v>
      </c>
      <c r="AO626" s="119">
        <v>45600</v>
      </c>
      <c r="AP626" s="120">
        <v>60200</v>
      </c>
      <c r="AQ626" s="120">
        <v>63848</v>
      </c>
      <c r="AR626" s="120">
        <v>67496</v>
      </c>
      <c r="AS626" s="120">
        <v>71144</v>
      </c>
      <c r="AT626" s="120">
        <v>74792</v>
      </c>
      <c r="AU626" s="120">
        <v>78440</v>
      </c>
      <c r="AV626" s="120">
        <v>82088</v>
      </c>
      <c r="AW626" s="121">
        <v>85736</v>
      </c>
      <c r="AX626" s="119">
        <v>72950</v>
      </c>
      <c r="AY626" s="120">
        <v>96300</v>
      </c>
      <c r="AZ626" s="120">
        <v>102136</v>
      </c>
      <c r="BA626" s="120">
        <v>107972</v>
      </c>
      <c r="BB626" s="120">
        <v>113808</v>
      </c>
      <c r="BC626" s="120">
        <v>119644</v>
      </c>
      <c r="BD626" s="120">
        <v>125480</v>
      </c>
      <c r="BE626" s="120">
        <v>131316</v>
      </c>
      <c r="BF626" s="121">
        <v>137152</v>
      </c>
      <c r="BH626" s="119">
        <v>47050</v>
      </c>
      <c r="BI626" s="120">
        <v>62150</v>
      </c>
      <c r="BJ626" s="120">
        <v>65914</v>
      </c>
      <c r="BK626" s="120">
        <v>69678</v>
      </c>
      <c r="BL626" s="120">
        <v>73442</v>
      </c>
      <c r="BM626" s="120">
        <v>77206</v>
      </c>
      <c r="BN626" s="120">
        <v>80970</v>
      </c>
      <c r="BO626" s="120">
        <v>84734</v>
      </c>
      <c r="BP626" s="121">
        <v>88498</v>
      </c>
      <c r="BQ626" s="119">
        <v>75300</v>
      </c>
      <c r="BR626" s="120">
        <v>99400</v>
      </c>
      <c r="BS626" s="120">
        <v>105424</v>
      </c>
      <c r="BT626" s="120">
        <v>111448</v>
      </c>
      <c r="BU626" s="120">
        <v>117472</v>
      </c>
      <c r="BV626" s="120">
        <v>123496</v>
      </c>
      <c r="BW626" s="120">
        <v>129520</v>
      </c>
      <c r="BX626" s="120">
        <v>135544</v>
      </c>
      <c r="BY626" s="121">
        <v>141568</v>
      </c>
    </row>
    <row r="627" spans="1:77" x14ac:dyDescent="0.25">
      <c r="A627" s="85" t="s">
        <v>801</v>
      </c>
      <c r="C627">
        <v>41600</v>
      </c>
      <c r="D627">
        <v>54950</v>
      </c>
      <c r="E627">
        <v>58278</v>
      </c>
      <c r="F627">
        <v>61606</v>
      </c>
      <c r="G627">
        <v>64934</v>
      </c>
      <c r="H627">
        <v>68262</v>
      </c>
      <c r="I627">
        <v>71590</v>
      </c>
      <c r="J627">
        <v>74918</v>
      </c>
      <c r="K627">
        <v>78246</v>
      </c>
      <c r="L627">
        <v>66550</v>
      </c>
      <c r="M627">
        <v>87850</v>
      </c>
      <c r="N627">
        <v>93174</v>
      </c>
      <c r="O627">
        <v>98498</v>
      </c>
      <c r="P627">
        <v>103822</v>
      </c>
      <c r="Q627">
        <v>109146</v>
      </c>
      <c r="R627">
        <v>114470</v>
      </c>
      <c r="S627">
        <v>119794</v>
      </c>
      <c r="T627">
        <v>125118</v>
      </c>
      <c r="V627" s="119">
        <v>42900</v>
      </c>
      <c r="W627" s="120">
        <v>56650</v>
      </c>
      <c r="X627" s="120">
        <v>60082</v>
      </c>
      <c r="Y627" s="120">
        <v>63514</v>
      </c>
      <c r="Z627" s="120">
        <v>66946</v>
      </c>
      <c r="AA627" s="120">
        <v>70378</v>
      </c>
      <c r="AB627" s="120">
        <v>73810</v>
      </c>
      <c r="AC627" s="120">
        <v>77242</v>
      </c>
      <c r="AD627" s="121">
        <v>80674</v>
      </c>
      <c r="AE627" s="119">
        <v>68650</v>
      </c>
      <c r="AF627" s="120">
        <v>90650</v>
      </c>
      <c r="AG627" s="120">
        <v>96142</v>
      </c>
      <c r="AH627" s="120">
        <v>101634</v>
      </c>
      <c r="AI627" s="120">
        <v>107126</v>
      </c>
      <c r="AJ627" s="120">
        <v>112618</v>
      </c>
      <c r="AK627" s="120">
        <v>118110</v>
      </c>
      <c r="AL627" s="120">
        <v>123602</v>
      </c>
      <c r="AM627" s="121">
        <v>129094</v>
      </c>
      <c r="AO627" s="119">
        <v>46500</v>
      </c>
      <c r="AP627" s="120">
        <v>61400</v>
      </c>
      <c r="AQ627" s="120">
        <v>65120</v>
      </c>
      <c r="AR627" s="120">
        <v>68840</v>
      </c>
      <c r="AS627" s="120">
        <v>72560</v>
      </c>
      <c r="AT627" s="120">
        <v>76280</v>
      </c>
      <c r="AU627" s="120">
        <v>80000</v>
      </c>
      <c r="AV627" s="120">
        <v>83720</v>
      </c>
      <c r="AW627" s="121">
        <v>87440</v>
      </c>
      <c r="AX627" s="119">
        <v>74400</v>
      </c>
      <c r="AY627" s="120">
        <v>98250</v>
      </c>
      <c r="AZ627" s="120">
        <v>104202</v>
      </c>
      <c r="BA627" s="120">
        <v>110154</v>
      </c>
      <c r="BB627" s="120">
        <v>116106</v>
      </c>
      <c r="BC627" s="120">
        <v>122058</v>
      </c>
      <c r="BD627" s="120">
        <v>128010</v>
      </c>
      <c r="BE627" s="120">
        <v>133962</v>
      </c>
      <c r="BF627" s="121">
        <v>139914</v>
      </c>
      <c r="BH627" s="119">
        <v>47050</v>
      </c>
      <c r="BI627" s="120">
        <v>62150</v>
      </c>
      <c r="BJ627" s="120">
        <v>65914</v>
      </c>
      <c r="BK627" s="120">
        <v>69678</v>
      </c>
      <c r="BL627" s="120">
        <v>73442</v>
      </c>
      <c r="BM627" s="120">
        <v>77206</v>
      </c>
      <c r="BN627" s="120">
        <v>80970</v>
      </c>
      <c r="BO627" s="120">
        <v>84734</v>
      </c>
      <c r="BP627" s="121">
        <v>88498</v>
      </c>
      <c r="BQ627" s="119">
        <v>75300</v>
      </c>
      <c r="BR627" s="120">
        <v>99400</v>
      </c>
      <c r="BS627" s="120">
        <v>105424</v>
      </c>
      <c r="BT627" s="120">
        <v>111448</v>
      </c>
      <c r="BU627" s="120">
        <v>117472</v>
      </c>
      <c r="BV627" s="120">
        <v>123496</v>
      </c>
      <c r="BW627" s="120">
        <v>129520</v>
      </c>
      <c r="BX627" s="120">
        <v>135544</v>
      </c>
      <c r="BY627" s="121">
        <v>141568</v>
      </c>
    </row>
    <row r="628" spans="1:77" x14ac:dyDescent="0.25">
      <c r="A628" s="85" t="s">
        <v>802</v>
      </c>
      <c r="C628">
        <v>42400</v>
      </c>
      <c r="D628">
        <v>56000</v>
      </c>
      <c r="E628">
        <v>59392</v>
      </c>
      <c r="F628">
        <v>62784</v>
      </c>
      <c r="G628">
        <v>66176</v>
      </c>
      <c r="H628">
        <v>69568</v>
      </c>
      <c r="I628">
        <v>72960</v>
      </c>
      <c r="J628">
        <v>76352</v>
      </c>
      <c r="K628">
        <v>79744</v>
      </c>
      <c r="L628">
        <v>67850</v>
      </c>
      <c r="M628">
        <v>89550</v>
      </c>
      <c r="N628">
        <v>94978</v>
      </c>
      <c r="O628">
        <v>100406</v>
      </c>
      <c r="P628">
        <v>105834</v>
      </c>
      <c r="Q628">
        <v>111262</v>
      </c>
      <c r="R628">
        <v>116690</v>
      </c>
      <c r="S628">
        <v>122118</v>
      </c>
      <c r="T628">
        <v>127546</v>
      </c>
      <c r="V628" s="119">
        <v>46600</v>
      </c>
      <c r="W628" s="120">
        <v>61550</v>
      </c>
      <c r="X628" s="120">
        <v>65278</v>
      </c>
      <c r="Y628" s="120">
        <v>69006</v>
      </c>
      <c r="Z628" s="120">
        <v>72734</v>
      </c>
      <c r="AA628" s="120">
        <v>76462</v>
      </c>
      <c r="AB628" s="120">
        <v>80190</v>
      </c>
      <c r="AC628" s="120">
        <v>83918</v>
      </c>
      <c r="AD628" s="121">
        <v>87646</v>
      </c>
      <c r="AE628" s="119">
        <v>74550</v>
      </c>
      <c r="AF628" s="120">
        <v>98450</v>
      </c>
      <c r="AG628" s="120">
        <v>104414</v>
      </c>
      <c r="AH628" s="120">
        <v>110378</v>
      </c>
      <c r="AI628" s="120">
        <v>116342</v>
      </c>
      <c r="AJ628" s="120">
        <v>122306</v>
      </c>
      <c r="AK628" s="120">
        <v>128270</v>
      </c>
      <c r="AL628" s="120">
        <v>134234</v>
      </c>
      <c r="AM628" s="121">
        <v>140198</v>
      </c>
      <c r="AO628" s="119">
        <v>46600</v>
      </c>
      <c r="AP628" s="120">
        <v>61550</v>
      </c>
      <c r="AQ628" s="120">
        <v>65278</v>
      </c>
      <c r="AR628" s="120">
        <v>69006</v>
      </c>
      <c r="AS628" s="120">
        <v>72734</v>
      </c>
      <c r="AT628" s="120">
        <v>76462</v>
      </c>
      <c r="AU628" s="120">
        <v>80190</v>
      </c>
      <c r="AV628" s="120">
        <v>83918</v>
      </c>
      <c r="AW628" s="121">
        <v>87646</v>
      </c>
      <c r="AX628" s="119">
        <v>74550</v>
      </c>
      <c r="AY628" s="120">
        <v>98450</v>
      </c>
      <c r="AZ628" s="120">
        <v>104414</v>
      </c>
      <c r="BA628" s="120">
        <v>110378</v>
      </c>
      <c r="BB628" s="120">
        <v>116342</v>
      </c>
      <c r="BC628" s="120">
        <v>122306</v>
      </c>
      <c r="BD628" s="120">
        <v>128270</v>
      </c>
      <c r="BE628" s="120">
        <v>134234</v>
      </c>
      <c r="BF628" s="121">
        <v>140198</v>
      </c>
      <c r="BH628" s="119">
        <v>47050</v>
      </c>
      <c r="BI628" s="120">
        <v>62150</v>
      </c>
      <c r="BJ628" s="120">
        <v>65914</v>
      </c>
      <c r="BK628" s="120">
        <v>69678</v>
      </c>
      <c r="BL628" s="120">
        <v>73442</v>
      </c>
      <c r="BM628" s="120">
        <v>77206</v>
      </c>
      <c r="BN628" s="120">
        <v>80970</v>
      </c>
      <c r="BO628" s="120">
        <v>84734</v>
      </c>
      <c r="BP628" s="121">
        <v>88498</v>
      </c>
      <c r="BQ628" s="119">
        <v>75300</v>
      </c>
      <c r="BR628" s="120">
        <v>99400</v>
      </c>
      <c r="BS628" s="120">
        <v>105424</v>
      </c>
      <c r="BT628" s="120">
        <v>111448</v>
      </c>
      <c r="BU628" s="120">
        <v>117472</v>
      </c>
      <c r="BV628" s="120">
        <v>123496</v>
      </c>
      <c r="BW628" s="120">
        <v>129520</v>
      </c>
      <c r="BX628" s="120">
        <v>135544</v>
      </c>
      <c r="BY628" s="121">
        <v>141568</v>
      </c>
    </row>
    <row r="629" spans="1:77" x14ac:dyDescent="0.25">
      <c r="A629" s="85" t="s">
        <v>803</v>
      </c>
      <c r="C629">
        <v>41600</v>
      </c>
      <c r="D629">
        <v>54950</v>
      </c>
      <c r="E629">
        <v>58278</v>
      </c>
      <c r="F629">
        <v>61606</v>
      </c>
      <c r="G629">
        <v>64934</v>
      </c>
      <c r="H629">
        <v>68262</v>
      </c>
      <c r="I629">
        <v>71590</v>
      </c>
      <c r="J629">
        <v>74918</v>
      </c>
      <c r="K629">
        <v>78246</v>
      </c>
      <c r="L629">
        <v>66550</v>
      </c>
      <c r="M629">
        <v>87850</v>
      </c>
      <c r="N629">
        <v>93174</v>
      </c>
      <c r="O629">
        <v>98498</v>
      </c>
      <c r="P629">
        <v>103822</v>
      </c>
      <c r="Q629">
        <v>109146</v>
      </c>
      <c r="R629">
        <v>114470</v>
      </c>
      <c r="S629">
        <v>119794</v>
      </c>
      <c r="T629">
        <v>125118</v>
      </c>
      <c r="V629" s="119">
        <v>41600</v>
      </c>
      <c r="W629" s="120">
        <v>54950</v>
      </c>
      <c r="X629" s="120">
        <v>58278</v>
      </c>
      <c r="Y629" s="120">
        <v>61606</v>
      </c>
      <c r="Z629" s="120">
        <v>64934</v>
      </c>
      <c r="AA629" s="120">
        <v>68262</v>
      </c>
      <c r="AB629" s="120">
        <v>71590</v>
      </c>
      <c r="AC629" s="120">
        <v>74918</v>
      </c>
      <c r="AD629" s="121">
        <v>78246</v>
      </c>
      <c r="AE629" s="119">
        <v>66550</v>
      </c>
      <c r="AF629" s="120">
        <v>87850</v>
      </c>
      <c r="AG629" s="120">
        <v>93174</v>
      </c>
      <c r="AH629" s="120">
        <v>98498</v>
      </c>
      <c r="AI629" s="120">
        <v>103822</v>
      </c>
      <c r="AJ629" s="120">
        <v>109146</v>
      </c>
      <c r="AK629" s="120">
        <v>114470</v>
      </c>
      <c r="AL629" s="120">
        <v>119794</v>
      </c>
      <c r="AM629" s="121">
        <v>125118</v>
      </c>
      <c r="AO629" s="119">
        <v>45150</v>
      </c>
      <c r="AP629" s="120">
        <v>59600</v>
      </c>
      <c r="AQ629" s="120">
        <v>63212</v>
      </c>
      <c r="AR629" s="120">
        <v>66824</v>
      </c>
      <c r="AS629" s="120">
        <v>70436</v>
      </c>
      <c r="AT629" s="120">
        <v>74048</v>
      </c>
      <c r="AU629" s="120">
        <v>77660</v>
      </c>
      <c r="AV629" s="120">
        <v>81272</v>
      </c>
      <c r="AW629" s="121">
        <v>84884</v>
      </c>
      <c r="AX629" s="119">
        <v>72250</v>
      </c>
      <c r="AY629" s="120">
        <v>95400</v>
      </c>
      <c r="AZ629" s="120">
        <v>101180</v>
      </c>
      <c r="BA629" s="120">
        <v>106960</v>
      </c>
      <c r="BB629" s="120">
        <v>112740</v>
      </c>
      <c r="BC629" s="120">
        <v>118520</v>
      </c>
      <c r="BD629" s="120">
        <v>124300</v>
      </c>
      <c r="BE629" s="120">
        <v>130080</v>
      </c>
      <c r="BF629" s="121">
        <v>135860</v>
      </c>
      <c r="BH629" s="119">
        <v>47050</v>
      </c>
      <c r="BI629" s="120">
        <v>62150</v>
      </c>
      <c r="BJ629" s="120">
        <v>65914</v>
      </c>
      <c r="BK629" s="120">
        <v>69678</v>
      </c>
      <c r="BL629" s="120">
        <v>73442</v>
      </c>
      <c r="BM629" s="120">
        <v>77206</v>
      </c>
      <c r="BN629" s="120">
        <v>80970</v>
      </c>
      <c r="BO629" s="120">
        <v>84734</v>
      </c>
      <c r="BP629" s="121">
        <v>88498</v>
      </c>
      <c r="BQ629" s="119">
        <v>75300</v>
      </c>
      <c r="BR629" s="120">
        <v>99400</v>
      </c>
      <c r="BS629" s="120">
        <v>105424</v>
      </c>
      <c r="BT629" s="120">
        <v>111448</v>
      </c>
      <c r="BU629" s="120">
        <v>117472</v>
      </c>
      <c r="BV629" s="120">
        <v>123496</v>
      </c>
      <c r="BW629" s="120">
        <v>129520</v>
      </c>
      <c r="BX629" s="120">
        <v>135544</v>
      </c>
      <c r="BY629" s="121">
        <v>141568</v>
      </c>
    </row>
    <row r="630" spans="1:77" x14ac:dyDescent="0.25">
      <c r="A630" s="85" t="s">
        <v>804</v>
      </c>
      <c r="C630">
        <v>44500</v>
      </c>
      <c r="D630">
        <v>58750</v>
      </c>
      <c r="E630">
        <v>62310</v>
      </c>
      <c r="F630">
        <v>65870</v>
      </c>
      <c r="G630">
        <v>69430</v>
      </c>
      <c r="H630">
        <v>72990</v>
      </c>
      <c r="I630">
        <v>76550</v>
      </c>
      <c r="J630">
        <v>80110</v>
      </c>
      <c r="K630">
        <v>83670</v>
      </c>
      <c r="L630">
        <v>71200</v>
      </c>
      <c r="M630">
        <v>94000</v>
      </c>
      <c r="N630">
        <v>99696</v>
      </c>
      <c r="O630">
        <v>105392</v>
      </c>
      <c r="P630">
        <v>111088</v>
      </c>
      <c r="Q630">
        <v>116784</v>
      </c>
      <c r="R630">
        <v>122480</v>
      </c>
      <c r="S630">
        <v>128176</v>
      </c>
      <c r="T630">
        <v>133872</v>
      </c>
      <c r="V630" s="119">
        <v>48950</v>
      </c>
      <c r="W630" s="120">
        <v>64600</v>
      </c>
      <c r="X630" s="120">
        <v>68516</v>
      </c>
      <c r="Y630" s="120">
        <v>72432</v>
      </c>
      <c r="Z630" s="120">
        <v>76348</v>
      </c>
      <c r="AA630" s="120">
        <v>80264</v>
      </c>
      <c r="AB630" s="120">
        <v>84180</v>
      </c>
      <c r="AC630" s="120">
        <v>88096</v>
      </c>
      <c r="AD630" s="121">
        <v>92012</v>
      </c>
      <c r="AE630" s="119">
        <v>78300</v>
      </c>
      <c r="AF630" s="120">
        <v>103400</v>
      </c>
      <c r="AG630" s="120">
        <v>109664</v>
      </c>
      <c r="AH630" s="120">
        <v>115928</v>
      </c>
      <c r="AI630" s="120">
        <v>122192</v>
      </c>
      <c r="AJ630" s="120">
        <v>128456</v>
      </c>
      <c r="AK630" s="120">
        <v>134720</v>
      </c>
      <c r="AL630" s="120">
        <v>140984</v>
      </c>
      <c r="AM630" s="121">
        <v>147248</v>
      </c>
      <c r="AO630" s="119">
        <v>53450</v>
      </c>
      <c r="AP630" s="120">
        <v>70550</v>
      </c>
      <c r="AQ630" s="120">
        <v>74826</v>
      </c>
      <c r="AR630" s="120">
        <v>79102</v>
      </c>
      <c r="AS630" s="120">
        <v>83378</v>
      </c>
      <c r="AT630" s="120">
        <v>87654</v>
      </c>
      <c r="AU630" s="120">
        <v>91930</v>
      </c>
      <c r="AV630" s="120">
        <v>96206</v>
      </c>
      <c r="AW630" s="121">
        <v>100482</v>
      </c>
      <c r="AX630" s="119">
        <v>85500</v>
      </c>
      <c r="AY630" s="120">
        <v>112900</v>
      </c>
      <c r="AZ630" s="120">
        <v>119740</v>
      </c>
      <c r="BA630" s="120">
        <v>126580</v>
      </c>
      <c r="BB630" s="120">
        <v>133420</v>
      </c>
      <c r="BC630" s="120">
        <v>140260</v>
      </c>
      <c r="BD630" s="120">
        <v>147100</v>
      </c>
      <c r="BE630" s="120">
        <v>153940</v>
      </c>
      <c r="BF630" s="121">
        <v>160780</v>
      </c>
      <c r="BH630" s="119">
        <v>57450</v>
      </c>
      <c r="BI630" s="120">
        <v>75850</v>
      </c>
      <c r="BJ630" s="120">
        <v>80446</v>
      </c>
      <c r="BK630" s="120">
        <v>85042</v>
      </c>
      <c r="BL630" s="120">
        <v>89638</v>
      </c>
      <c r="BM630" s="120">
        <v>94234</v>
      </c>
      <c r="BN630" s="120">
        <v>98830</v>
      </c>
      <c r="BO630" s="120">
        <v>103426</v>
      </c>
      <c r="BP630" s="121">
        <v>108022</v>
      </c>
      <c r="BQ630" s="119">
        <v>91900</v>
      </c>
      <c r="BR630" s="120">
        <v>121350</v>
      </c>
      <c r="BS630" s="120">
        <v>128702</v>
      </c>
      <c r="BT630" s="120">
        <v>136054</v>
      </c>
      <c r="BU630" s="120">
        <v>143406</v>
      </c>
      <c r="BV630" s="120">
        <v>150758</v>
      </c>
      <c r="BW630" s="120">
        <v>158110</v>
      </c>
      <c r="BX630" s="120">
        <v>165462</v>
      </c>
      <c r="BY630" s="121">
        <v>172814</v>
      </c>
    </row>
    <row r="631" spans="1:77" x14ac:dyDescent="0.25">
      <c r="A631" s="85" t="s">
        <v>805</v>
      </c>
      <c r="C631">
        <v>41600</v>
      </c>
      <c r="D631">
        <v>54950</v>
      </c>
      <c r="E631">
        <v>58278</v>
      </c>
      <c r="F631">
        <v>61606</v>
      </c>
      <c r="G631">
        <v>64934</v>
      </c>
      <c r="H631">
        <v>68262</v>
      </c>
      <c r="I631">
        <v>71590</v>
      </c>
      <c r="J631">
        <v>74918</v>
      </c>
      <c r="K631">
        <v>78246</v>
      </c>
      <c r="L631">
        <v>66550</v>
      </c>
      <c r="M631">
        <v>87850</v>
      </c>
      <c r="N631">
        <v>93174</v>
      </c>
      <c r="O631">
        <v>98498</v>
      </c>
      <c r="P631">
        <v>103822</v>
      </c>
      <c r="Q631">
        <v>109146</v>
      </c>
      <c r="R631">
        <v>114470</v>
      </c>
      <c r="S631">
        <v>119794</v>
      </c>
      <c r="T631">
        <v>125118</v>
      </c>
      <c r="V631" s="119">
        <v>41600</v>
      </c>
      <c r="W631" s="120">
        <v>54950</v>
      </c>
      <c r="X631" s="120">
        <v>58278</v>
      </c>
      <c r="Y631" s="120">
        <v>61606</v>
      </c>
      <c r="Z631" s="120">
        <v>64934</v>
      </c>
      <c r="AA631" s="120">
        <v>68262</v>
      </c>
      <c r="AB631" s="120">
        <v>71590</v>
      </c>
      <c r="AC631" s="120">
        <v>74918</v>
      </c>
      <c r="AD631" s="121">
        <v>78246</v>
      </c>
      <c r="AE631" s="119">
        <v>66550</v>
      </c>
      <c r="AF631" s="120">
        <v>87850</v>
      </c>
      <c r="AG631" s="120">
        <v>93174</v>
      </c>
      <c r="AH631" s="120">
        <v>98498</v>
      </c>
      <c r="AI631" s="120">
        <v>103822</v>
      </c>
      <c r="AJ631" s="120">
        <v>109146</v>
      </c>
      <c r="AK631" s="120">
        <v>114470</v>
      </c>
      <c r="AL631" s="120">
        <v>119794</v>
      </c>
      <c r="AM631" s="121">
        <v>125118</v>
      </c>
      <c r="AO631" s="119">
        <v>45150</v>
      </c>
      <c r="AP631" s="120">
        <v>59600</v>
      </c>
      <c r="AQ631" s="120">
        <v>63212</v>
      </c>
      <c r="AR631" s="120">
        <v>66824</v>
      </c>
      <c r="AS631" s="120">
        <v>70436</v>
      </c>
      <c r="AT631" s="120">
        <v>74048</v>
      </c>
      <c r="AU631" s="120">
        <v>77660</v>
      </c>
      <c r="AV631" s="120">
        <v>81272</v>
      </c>
      <c r="AW631" s="121">
        <v>84884</v>
      </c>
      <c r="AX631" s="119">
        <v>72250</v>
      </c>
      <c r="AY631" s="120">
        <v>95400</v>
      </c>
      <c r="AZ631" s="120">
        <v>101180</v>
      </c>
      <c r="BA631" s="120">
        <v>106960</v>
      </c>
      <c r="BB631" s="120">
        <v>112740</v>
      </c>
      <c r="BC631" s="120">
        <v>118520</v>
      </c>
      <c r="BD631" s="120">
        <v>124300</v>
      </c>
      <c r="BE631" s="120">
        <v>130080</v>
      </c>
      <c r="BF631" s="121">
        <v>135860</v>
      </c>
      <c r="BH631" s="119">
        <v>47050</v>
      </c>
      <c r="BI631" s="120">
        <v>62150</v>
      </c>
      <c r="BJ631" s="120">
        <v>65914</v>
      </c>
      <c r="BK631" s="120">
        <v>69678</v>
      </c>
      <c r="BL631" s="120">
        <v>73442</v>
      </c>
      <c r="BM631" s="120">
        <v>77206</v>
      </c>
      <c r="BN631" s="120">
        <v>80970</v>
      </c>
      <c r="BO631" s="120">
        <v>84734</v>
      </c>
      <c r="BP631" s="121">
        <v>88498</v>
      </c>
      <c r="BQ631" s="119">
        <v>75300</v>
      </c>
      <c r="BR631" s="120">
        <v>99400</v>
      </c>
      <c r="BS631" s="120">
        <v>105424</v>
      </c>
      <c r="BT631" s="120">
        <v>111448</v>
      </c>
      <c r="BU631" s="120">
        <v>117472</v>
      </c>
      <c r="BV631" s="120">
        <v>123496</v>
      </c>
      <c r="BW631" s="120">
        <v>129520</v>
      </c>
      <c r="BX631" s="120">
        <v>135544</v>
      </c>
      <c r="BY631" s="121">
        <v>141568</v>
      </c>
    </row>
    <row r="632" spans="1:77" x14ac:dyDescent="0.25">
      <c r="A632" s="85" t="s">
        <v>806</v>
      </c>
      <c r="C632">
        <v>44200</v>
      </c>
      <c r="D632">
        <v>58350</v>
      </c>
      <c r="E632">
        <v>61886</v>
      </c>
      <c r="F632">
        <v>65422</v>
      </c>
      <c r="G632">
        <v>68958</v>
      </c>
      <c r="H632">
        <v>72494</v>
      </c>
      <c r="I632">
        <v>76030</v>
      </c>
      <c r="J632">
        <v>79566</v>
      </c>
      <c r="K632">
        <v>83102</v>
      </c>
      <c r="L632">
        <v>70700</v>
      </c>
      <c r="M632">
        <v>93300</v>
      </c>
      <c r="N632">
        <v>98956</v>
      </c>
      <c r="O632">
        <v>104612</v>
      </c>
      <c r="P632">
        <v>110268</v>
      </c>
      <c r="Q632">
        <v>115924</v>
      </c>
      <c r="R632">
        <v>121580</v>
      </c>
      <c r="S632">
        <v>127236</v>
      </c>
      <c r="T632">
        <v>132892</v>
      </c>
      <c r="V632" s="119">
        <v>44200</v>
      </c>
      <c r="W632" s="120">
        <v>58350</v>
      </c>
      <c r="X632" s="120">
        <v>61886</v>
      </c>
      <c r="Y632" s="120">
        <v>65422</v>
      </c>
      <c r="Z632" s="120">
        <v>68958</v>
      </c>
      <c r="AA632" s="120">
        <v>72494</v>
      </c>
      <c r="AB632" s="120">
        <v>76030</v>
      </c>
      <c r="AC632" s="120">
        <v>79566</v>
      </c>
      <c r="AD632" s="121">
        <v>83102</v>
      </c>
      <c r="AE632" s="119">
        <v>70700</v>
      </c>
      <c r="AF632" s="120">
        <v>93350</v>
      </c>
      <c r="AG632" s="120">
        <v>99006</v>
      </c>
      <c r="AH632" s="120">
        <v>104662</v>
      </c>
      <c r="AI632" s="120">
        <v>110318</v>
      </c>
      <c r="AJ632" s="120">
        <v>115974</v>
      </c>
      <c r="AK632" s="120">
        <v>121630</v>
      </c>
      <c r="AL632" s="120">
        <v>127286</v>
      </c>
      <c r="AM632" s="121">
        <v>132942</v>
      </c>
      <c r="AO632" s="119">
        <v>46500</v>
      </c>
      <c r="AP632" s="120">
        <v>61400</v>
      </c>
      <c r="AQ632" s="120">
        <v>65120</v>
      </c>
      <c r="AR632" s="120">
        <v>68840</v>
      </c>
      <c r="AS632" s="120">
        <v>72560</v>
      </c>
      <c r="AT632" s="120">
        <v>76280</v>
      </c>
      <c r="AU632" s="120">
        <v>80000</v>
      </c>
      <c r="AV632" s="120">
        <v>83720</v>
      </c>
      <c r="AW632" s="121">
        <v>87440</v>
      </c>
      <c r="AX632" s="119">
        <v>74400</v>
      </c>
      <c r="AY632" s="120">
        <v>98250</v>
      </c>
      <c r="AZ632" s="120">
        <v>104202</v>
      </c>
      <c r="BA632" s="120">
        <v>110154</v>
      </c>
      <c r="BB632" s="120">
        <v>116106</v>
      </c>
      <c r="BC632" s="120">
        <v>122058</v>
      </c>
      <c r="BD632" s="120">
        <v>128010</v>
      </c>
      <c r="BE632" s="120">
        <v>133962</v>
      </c>
      <c r="BF632" s="121">
        <v>139914</v>
      </c>
      <c r="BH632" s="119">
        <v>47050</v>
      </c>
      <c r="BI632" s="120">
        <v>62150</v>
      </c>
      <c r="BJ632" s="120">
        <v>65914</v>
      </c>
      <c r="BK632" s="120">
        <v>69678</v>
      </c>
      <c r="BL632" s="120">
        <v>73442</v>
      </c>
      <c r="BM632" s="120">
        <v>77206</v>
      </c>
      <c r="BN632" s="120">
        <v>80970</v>
      </c>
      <c r="BO632" s="120">
        <v>84734</v>
      </c>
      <c r="BP632" s="121">
        <v>88498</v>
      </c>
      <c r="BQ632" s="119">
        <v>75300</v>
      </c>
      <c r="BR632" s="120">
        <v>99400</v>
      </c>
      <c r="BS632" s="120">
        <v>105424</v>
      </c>
      <c r="BT632" s="120">
        <v>111448</v>
      </c>
      <c r="BU632" s="120">
        <v>117472</v>
      </c>
      <c r="BV632" s="120">
        <v>123496</v>
      </c>
      <c r="BW632" s="120">
        <v>129520</v>
      </c>
      <c r="BX632" s="120">
        <v>135544</v>
      </c>
      <c r="BY632" s="121">
        <v>141568</v>
      </c>
    </row>
    <row r="633" spans="1:77" x14ac:dyDescent="0.25">
      <c r="A633" s="85" t="s">
        <v>807</v>
      </c>
      <c r="C633">
        <v>44800</v>
      </c>
      <c r="D633">
        <v>59150</v>
      </c>
      <c r="E633">
        <v>62734</v>
      </c>
      <c r="F633">
        <v>66318</v>
      </c>
      <c r="G633">
        <v>69902</v>
      </c>
      <c r="H633">
        <v>73486</v>
      </c>
      <c r="I633">
        <v>77070</v>
      </c>
      <c r="J633">
        <v>80654</v>
      </c>
      <c r="K633">
        <v>84238</v>
      </c>
      <c r="L633">
        <v>71700</v>
      </c>
      <c r="M633">
        <v>94650</v>
      </c>
      <c r="N633">
        <v>100386</v>
      </c>
      <c r="O633">
        <v>106122</v>
      </c>
      <c r="P633">
        <v>111858</v>
      </c>
      <c r="Q633">
        <v>117594</v>
      </c>
      <c r="R633">
        <v>123330</v>
      </c>
      <c r="S633">
        <v>129066</v>
      </c>
      <c r="T633">
        <v>134802</v>
      </c>
      <c r="V633" s="119">
        <v>48350</v>
      </c>
      <c r="W633" s="120">
        <v>63850</v>
      </c>
      <c r="X633" s="120">
        <v>67718</v>
      </c>
      <c r="Y633" s="120">
        <v>71586</v>
      </c>
      <c r="Z633" s="120">
        <v>75454</v>
      </c>
      <c r="AA633" s="120">
        <v>79322</v>
      </c>
      <c r="AB633" s="120">
        <v>83190</v>
      </c>
      <c r="AC633" s="120">
        <v>87058</v>
      </c>
      <c r="AD633" s="121">
        <v>90926</v>
      </c>
      <c r="AE633" s="119">
        <v>77350</v>
      </c>
      <c r="AF633" s="120">
        <v>102150</v>
      </c>
      <c r="AG633" s="120">
        <v>108338</v>
      </c>
      <c r="AH633" s="120">
        <v>114526</v>
      </c>
      <c r="AI633" s="120">
        <v>120714</v>
      </c>
      <c r="AJ633" s="120">
        <v>126902</v>
      </c>
      <c r="AK633" s="120">
        <v>133090</v>
      </c>
      <c r="AL633" s="120">
        <v>139278</v>
      </c>
      <c r="AM633" s="121">
        <v>145466</v>
      </c>
      <c r="AO633" s="119">
        <v>49250</v>
      </c>
      <c r="AP633" s="120">
        <v>65050</v>
      </c>
      <c r="AQ633" s="120">
        <v>68990</v>
      </c>
      <c r="AR633" s="120">
        <v>72930</v>
      </c>
      <c r="AS633" s="120">
        <v>76870</v>
      </c>
      <c r="AT633" s="120">
        <v>80810</v>
      </c>
      <c r="AU633" s="120">
        <v>84750</v>
      </c>
      <c r="AV633" s="120">
        <v>88690</v>
      </c>
      <c r="AW633" s="121">
        <v>92630</v>
      </c>
      <c r="AX633" s="119">
        <v>78800</v>
      </c>
      <c r="AY633" s="120">
        <v>104050</v>
      </c>
      <c r="AZ633" s="120">
        <v>110354</v>
      </c>
      <c r="BA633" s="120">
        <v>116658</v>
      </c>
      <c r="BB633" s="120">
        <v>122962</v>
      </c>
      <c r="BC633" s="120">
        <v>129266</v>
      </c>
      <c r="BD633" s="120">
        <v>135570</v>
      </c>
      <c r="BE633" s="120">
        <v>141874</v>
      </c>
      <c r="BF633" s="121">
        <v>148178</v>
      </c>
      <c r="BH633" s="119">
        <v>51450</v>
      </c>
      <c r="BI633" s="120">
        <v>67950</v>
      </c>
      <c r="BJ633" s="120">
        <v>72066</v>
      </c>
      <c r="BK633" s="120">
        <v>76182</v>
      </c>
      <c r="BL633" s="120">
        <v>80298</v>
      </c>
      <c r="BM633" s="120">
        <v>84414</v>
      </c>
      <c r="BN633" s="120">
        <v>88530</v>
      </c>
      <c r="BO633" s="120">
        <v>92646</v>
      </c>
      <c r="BP633" s="121">
        <v>96762</v>
      </c>
      <c r="BQ633" s="119">
        <v>82300</v>
      </c>
      <c r="BR633" s="120">
        <v>108650</v>
      </c>
      <c r="BS633" s="120">
        <v>115234</v>
      </c>
      <c r="BT633" s="120">
        <v>121818</v>
      </c>
      <c r="BU633" s="120">
        <v>128402</v>
      </c>
      <c r="BV633" s="120">
        <v>134986</v>
      </c>
      <c r="BW633" s="120">
        <v>141570</v>
      </c>
      <c r="BX633" s="120">
        <v>148154</v>
      </c>
      <c r="BY633" s="121">
        <v>154738</v>
      </c>
    </row>
    <row r="634" spans="1:77" x14ac:dyDescent="0.25">
      <c r="A634" s="85" t="s">
        <v>808</v>
      </c>
      <c r="C634">
        <v>43950</v>
      </c>
      <c r="D634">
        <v>58050</v>
      </c>
      <c r="E634">
        <v>61566</v>
      </c>
      <c r="F634">
        <v>65082</v>
      </c>
      <c r="G634">
        <v>68598</v>
      </c>
      <c r="H634">
        <v>72114</v>
      </c>
      <c r="I634">
        <v>75630</v>
      </c>
      <c r="J634">
        <v>79146</v>
      </c>
      <c r="K634">
        <v>82662</v>
      </c>
      <c r="L634">
        <v>70300</v>
      </c>
      <c r="M634">
        <v>92800</v>
      </c>
      <c r="N634">
        <v>98424</v>
      </c>
      <c r="O634">
        <v>104048</v>
      </c>
      <c r="P634">
        <v>109672</v>
      </c>
      <c r="Q634">
        <v>115296</v>
      </c>
      <c r="R634">
        <v>120920</v>
      </c>
      <c r="S634">
        <v>126544</v>
      </c>
      <c r="T634">
        <v>132168</v>
      </c>
      <c r="V634" s="119">
        <v>43950</v>
      </c>
      <c r="W634" s="120">
        <v>58050</v>
      </c>
      <c r="X634" s="120">
        <v>61566</v>
      </c>
      <c r="Y634" s="120">
        <v>65082</v>
      </c>
      <c r="Z634" s="120">
        <v>68598</v>
      </c>
      <c r="AA634" s="120">
        <v>72114</v>
      </c>
      <c r="AB634" s="120">
        <v>75630</v>
      </c>
      <c r="AC634" s="120">
        <v>79146</v>
      </c>
      <c r="AD634" s="121">
        <v>82662</v>
      </c>
      <c r="AE634" s="119">
        <v>70300</v>
      </c>
      <c r="AF634" s="120">
        <v>92800</v>
      </c>
      <c r="AG634" s="120">
        <v>98424</v>
      </c>
      <c r="AH634" s="120">
        <v>104048</v>
      </c>
      <c r="AI634" s="120">
        <v>109672</v>
      </c>
      <c r="AJ634" s="120">
        <v>115296</v>
      </c>
      <c r="AK634" s="120">
        <v>120920</v>
      </c>
      <c r="AL634" s="120">
        <v>126544</v>
      </c>
      <c r="AM634" s="121">
        <v>132168</v>
      </c>
      <c r="AO634" s="119">
        <v>45750</v>
      </c>
      <c r="AP634" s="120">
        <v>60400</v>
      </c>
      <c r="AQ634" s="120">
        <v>64060</v>
      </c>
      <c r="AR634" s="120">
        <v>67720</v>
      </c>
      <c r="AS634" s="120">
        <v>71380</v>
      </c>
      <c r="AT634" s="120">
        <v>75040</v>
      </c>
      <c r="AU634" s="120">
        <v>78700</v>
      </c>
      <c r="AV634" s="120">
        <v>82360</v>
      </c>
      <c r="AW634" s="121">
        <v>86020</v>
      </c>
      <c r="AX634" s="119">
        <v>73200</v>
      </c>
      <c r="AY634" s="120">
        <v>96650</v>
      </c>
      <c r="AZ634" s="120">
        <v>102506</v>
      </c>
      <c r="BA634" s="120">
        <v>108362</v>
      </c>
      <c r="BB634" s="120">
        <v>114218</v>
      </c>
      <c r="BC634" s="120">
        <v>120074</v>
      </c>
      <c r="BD634" s="120">
        <v>125930</v>
      </c>
      <c r="BE634" s="120">
        <v>131786</v>
      </c>
      <c r="BF634" s="121">
        <v>137642</v>
      </c>
      <c r="BH634" s="119">
        <v>47050</v>
      </c>
      <c r="BI634" s="120">
        <v>62150</v>
      </c>
      <c r="BJ634" s="120">
        <v>65914</v>
      </c>
      <c r="BK634" s="120">
        <v>69678</v>
      </c>
      <c r="BL634" s="120">
        <v>73442</v>
      </c>
      <c r="BM634" s="120">
        <v>77206</v>
      </c>
      <c r="BN634" s="120">
        <v>80970</v>
      </c>
      <c r="BO634" s="120">
        <v>84734</v>
      </c>
      <c r="BP634" s="121">
        <v>88498</v>
      </c>
      <c r="BQ634" s="119">
        <v>75300</v>
      </c>
      <c r="BR634" s="120">
        <v>99400</v>
      </c>
      <c r="BS634" s="120">
        <v>105424</v>
      </c>
      <c r="BT634" s="120">
        <v>111448</v>
      </c>
      <c r="BU634" s="120">
        <v>117472</v>
      </c>
      <c r="BV634" s="120">
        <v>123496</v>
      </c>
      <c r="BW634" s="120">
        <v>129520</v>
      </c>
      <c r="BX634" s="120">
        <v>135544</v>
      </c>
      <c r="BY634" s="121">
        <v>141568</v>
      </c>
    </row>
    <row r="635" spans="1:77" x14ac:dyDescent="0.25">
      <c r="A635" s="85" t="s">
        <v>809</v>
      </c>
      <c r="C635">
        <v>44700</v>
      </c>
      <c r="D635">
        <v>59050</v>
      </c>
      <c r="E635">
        <v>62626</v>
      </c>
      <c r="F635">
        <v>66202</v>
      </c>
      <c r="G635">
        <v>69778</v>
      </c>
      <c r="H635">
        <v>73354</v>
      </c>
      <c r="I635">
        <v>76930</v>
      </c>
      <c r="J635">
        <v>80506</v>
      </c>
      <c r="K635">
        <v>84082</v>
      </c>
      <c r="L635">
        <v>71500</v>
      </c>
      <c r="M635">
        <v>94400</v>
      </c>
      <c r="N635">
        <v>100120</v>
      </c>
      <c r="O635">
        <v>105840</v>
      </c>
      <c r="P635">
        <v>111560</v>
      </c>
      <c r="Q635">
        <v>117280</v>
      </c>
      <c r="R635">
        <v>123000</v>
      </c>
      <c r="S635">
        <v>128720</v>
      </c>
      <c r="T635">
        <v>134440</v>
      </c>
      <c r="V635" s="119">
        <v>48250</v>
      </c>
      <c r="W635" s="120">
        <v>63700</v>
      </c>
      <c r="X635" s="120">
        <v>67560</v>
      </c>
      <c r="Y635" s="120">
        <v>71420</v>
      </c>
      <c r="Z635" s="120">
        <v>75280</v>
      </c>
      <c r="AA635" s="120">
        <v>79140</v>
      </c>
      <c r="AB635" s="120">
        <v>83000</v>
      </c>
      <c r="AC635" s="120">
        <v>86860</v>
      </c>
      <c r="AD635" s="121">
        <v>90720</v>
      </c>
      <c r="AE635" s="119">
        <v>77200</v>
      </c>
      <c r="AF635" s="120">
        <v>101950</v>
      </c>
      <c r="AG635" s="120">
        <v>108126</v>
      </c>
      <c r="AH635" s="120">
        <v>114302</v>
      </c>
      <c r="AI635" s="120">
        <v>120478</v>
      </c>
      <c r="AJ635" s="120">
        <v>126654</v>
      </c>
      <c r="AK635" s="120">
        <v>132830</v>
      </c>
      <c r="AL635" s="120">
        <v>139006</v>
      </c>
      <c r="AM635" s="121">
        <v>145182</v>
      </c>
      <c r="AO635" s="119">
        <v>50050</v>
      </c>
      <c r="AP635" s="120">
        <v>66100</v>
      </c>
      <c r="AQ635" s="120">
        <v>70104</v>
      </c>
      <c r="AR635" s="120">
        <v>74108</v>
      </c>
      <c r="AS635" s="120">
        <v>78112</v>
      </c>
      <c r="AT635" s="120">
        <v>82116</v>
      </c>
      <c r="AU635" s="120">
        <v>86120</v>
      </c>
      <c r="AV635" s="120">
        <v>90124</v>
      </c>
      <c r="AW635" s="121">
        <v>94128</v>
      </c>
      <c r="AX635" s="119">
        <v>80100</v>
      </c>
      <c r="AY635" s="120">
        <v>105750</v>
      </c>
      <c r="AZ635" s="120">
        <v>112158</v>
      </c>
      <c r="BA635" s="120">
        <v>118566</v>
      </c>
      <c r="BB635" s="120">
        <v>124974</v>
      </c>
      <c r="BC635" s="120">
        <v>131382</v>
      </c>
      <c r="BD635" s="120">
        <v>137790</v>
      </c>
      <c r="BE635" s="120">
        <v>144198</v>
      </c>
      <c r="BF635" s="121">
        <v>150606</v>
      </c>
      <c r="BH635" s="119">
        <v>50050</v>
      </c>
      <c r="BI635" s="120">
        <v>66100</v>
      </c>
      <c r="BJ635" s="120">
        <v>70104</v>
      </c>
      <c r="BK635" s="120">
        <v>74108</v>
      </c>
      <c r="BL635" s="120">
        <v>78112</v>
      </c>
      <c r="BM635" s="120">
        <v>82116</v>
      </c>
      <c r="BN635" s="120">
        <v>86120</v>
      </c>
      <c r="BO635" s="120">
        <v>90124</v>
      </c>
      <c r="BP635" s="121">
        <v>94128</v>
      </c>
      <c r="BQ635" s="119">
        <v>80100</v>
      </c>
      <c r="BR635" s="120">
        <v>105750</v>
      </c>
      <c r="BS635" s="120">
        <v>112158</v>
      </c>
      <c r="BT635" s="120">
        <v>118566</v>
      </c>
      <c r="BU635" s="120">
        <v>124974</v>
      </c>
      <c r="BV635" s="120">
        <v>131382</v>
      </c>
      <c r="BW635" s="120">
        <v>137790</v>
      </c>
      <c r="BX635" s="120">
        <v>144198</v>
      </c>
      <c r="BY635" s="121">
        <v>150606</v>
      </c>
    </row>
    <row r="636" spans="1:77" x14ac:dyDescent="0.25">
      <c r="A636" s="85" t="s">
        <v>810</v>
      </c>
      <c r="C636">
        <v>45150</v>
      </c>
      <c r="D636">
        <v>59600</v>
      </c>
      <c r="E636">
        <v>63212</v>
      </c>
      <c r="F636">
        <v>66824</v>
      </c>
      <c r="G636">
        <v>70436</v>
      </c>
      <c r="H636">
        <v>74048</v>
      </c>
      <c r="I636">
        <v>77660</v>
      </c>
      <c r="J636">
        <v>81272</v>
      </c>
      <c r="K636">
        <v>84884</v>
      </c>
      <c r="L636">
        <v>72250</v>
      </c>
      <c r="M636">
        <v>95350</v>
      </c>
      <c r="N636">
        <v>101130</v>
      </c>
      <c r="O636">
        <v>106910</v>
      </c>
      <c r="P636">
        <v>112690</v>
      </c>
      <c r="Q636">
        <v>118470</v>
      </c>
      <c r="R636">
        <v>124250</v>
      </c>
      <c r="S636">
        <v>130030</v>
      </c>
      <c r="T636">
        <v>135810</v>
      </c>
      <c r="V636" s="119">
        <v>45150</v>
      </c>
      <c r="W636" s="120">
        <v>59600</v>
      </c>
      <c r="X636" s="120">
        <v>63212</v>
      </c>
      <c r="Y636" s="120">
        <v>66824</v>
      </c>
      <c r="Z636" s="120">
        <v>70436</v>
      </c>
      <c r="AA636" s="120">
        <v>74048</v>
      </c>
      <c r="AB636" s="120">
        <v>77660</v>
      </c>
      <c r="AC636" s="120">
        <v>81272</v>
      </c>
      <c r="AD636" s="121">
        <v>84884</v>
      </c>
      <c r="AE636" s="119">
        <v>72250</v>
      </c>
      <c r="AF636" s="120">
        <v>95400</v>
      </c>
      <c r="AG636" s="120">
        <v>101180</v>
      </c>
      <c r="AH636" s="120">
        <v>106960</v>
      </c>
      <c r="AI636" s="120">
        <v>112740</v>
      </c>
      <c r="AJ636" s="120">
        <v>118520</v>
      </c>
      <c r="AK636" s="120">
        <v>124300</v>
      </c>
      <c r="AL636" s="120">
        <v>130080</v>
      </c>
      <c r="AM636" s="121">
        <v>135860</v>
      </c>
      <c r="AO636" s="119">
        <v>49300</v>
      </c>
      <c r="AP636" s="120">
        <v>65100</v>
      </c>
      <c r="AQ636" s="120">
        <v>69044</v>
      </c>
      <c r="AR636" s="120">
        <v>72988</v>
      </c>
      <c r="AS636" s="120">
        <v>76932</v>
      </c>
      <c r="AT636" s="120">
        <v>80876</v>
      </c>
      <c r="AU636" s="120">
        <v>84820</v>
      </c>
      <c r="AV636" s="120">
        <v>88764</v>
      </c>
      <c r="AW636" s="121">
        <v>92708</v>
      </c>
      <c r="AX636" s="119">
        <v>78900</v>
      </c>
      <c r="AY636" s="120">
        <v>104150</v>
      </c>
      <c r="AZ636" s="120">
        <v>110462</v>
      </c>
      <c r="BA636" s="120">
        <v>116774</v>
      </c>
      <c r="BB636" s="120">
        <v>123086</v>
      </c>
      <c r="BC636" s="120">
        <v>129398</v>
      </c>
      <c r="BD636" s="120">
        <v>135710</v>
      </c>
      <c r="BE636" s="120">
        <v>142022</v>
      </c>
      <c r="BF636" s="121">
        <v>148334</v>
      </c>
      <c r="BH636" s="119">
        <v>49300</v>
      </c>
      <c r="BI636" s="120">
        <v>65100</v>
      </c>
      <c r="BJ636" s="120">
        <v>69044</v>
      </c>
      <c r="BK636" s="120">
        <v>72988</v>
      </c>
      <c r="BL636" s="120">
        <v>76932</v>
      </c>
      <c r="BM636" s="120">
        <v>80876</v>
      </c>
      <c r="BN636" s="120">
        <v>84820</v>
      </c>
      <c r="BO636" s="120">
        <v>88764</v>
      </c>
      <c r="BP636" s="121">
        <v>92708</v>
      </c>
      <c r="BQ636" s="119">
        <v>78900</v>
      </c>
      <c r="BR636" s="120">
        <v>104150</v>
      </c>
      <c r="BS636" s="120">
        <v>110462</v>
      </c>
      <c r="BT636" s="120">
        <v>116774</v>
      </c>
      <c r="BU636" s="120">
        <v>123086</v>
      </c>
      <c r="BV636" s="120">
        <v>129398</v>
      </c>
      <c r="BW636" s="120">
        <v>135710</v>
      </c>
      <c r="BX636" s="120">
        <v>142022</v>
      </c>
      <c r="BY636" s="121">
        <v>148334</v>
      </c>
    </row>
    <row r="637" spans="1:77" x14ac:dyDescent="0.25">
      <c r="A637" s="85" t="s">
        <v>811</v>
      </c>
      <c r="C637">
        <v>41600</v>
      </c>
      <c r="D637">
        <v>54950</v>
      </c>
      <c r="E637">
        <v>58278</v>
      </c>
      <c r="F637">
        <v>61606</v>
      </c>
      <c r="G637">
        <v>64934</v>
      </c>
      <c r="H637">
        <v>68262</v>
      </c>
      <c r="I637">
        <v>71590</v>
      </c>
      <c r="J637">
        <v>74918</v>
      </c>
      <c r="K637">
        <v>78246</v>
      </c>
      <c r="L637">
        <v>66550</v>
      </c>
      <c r="M637">
        <v>87850</v>
      </c>
      <c r="N637">
        <v>93174</v>
      </c>
      <c r="O637">
        <v>98498</v>
      </c>
      <c r="P637">
        <v>103822</v>
      </c>
      <c r="Q637">
        <v>109146</v>
      </c>
      <c r="R637">
        <v>114470</v>
      </c>
      <c r="S637">
        <v>119794</v>
      </c>
      <c r="T637">
        <v>125118</v>
      </c>
      <c r="V637" s="119">
        <v>43950</v>
      </c>
      <c r="W637" s="120">
        <v>58050</v>
      </c>
      <c r="X637" s="120">
        <v>61566</v>
      </c>
      <c r="Y637" s="120">
        <v>65082</v>
      </c>
      <c r="Z637" s="120">
        <v>68598</v>
      </c>
      <c r="AA637" s="120">
        <v>72114</v>
      </c>
      <c r="AB637" s="120">
        <v>75630</v>
      </c>
      <c r="AC637" s="120">
        <v>79146</v>
      </c>
      <c r="AD637" s="121">
        <v>82662</v>
      </c>
      <c r="AE637" s="119">
        <v>70300</v>
      </c>
      <c r="AF637" s="120">
        <v>92800</v>
      </c>
      <c r="AG637" s="120">
        <v>98424</v>
      </c>
      <c r="AH637" s="120">
        <v>104048</v>
      </c>
      <c r="AI637" s="120">
        <v>109672</v>
      </c>
      <c r="AJ637" s="120">
        <v>115296</v>
      </c>
      <c r="AK637" s="120">
        <v>120920</v>
      </c>
      <c r="AL637" s="120">
        <v>126544</v>
      </c>
      <c r="AM637" s="121">
        <v>132168</v>
      </c>
      <c r="AO637" s="119">
        <v>48000</v>
      </c>
      <c r="AP637" s="120">
        <v>63400</v>
      </c>
      <c r="AQ637" s="120">
        <v>67240</v>
      </c>
      <c r="AR637" s="120">
        <v>71080</v>
      </c>
      <c r="AS637" s="120">
        <v>74920</v>
      </c>
      <c r="AT637" s="120">
        <v>78760</v>
      </c>
      <c r="AU637" s="120">
        <v>82600</v>
      </c>
      <c r="AV637" s="120">
        <v>86440</v>
      </c>
      <c r="AW637" s="121">
        <v>90280</v>
      </c>
      <c r="AX637" s="119">
        <v>76750</v>
      </c>
      <c r="AY637" s="120">
        <v>101350</v>
      </c>
      <c r="AZ637" s="120">
        <v>107490</v>
      </c>
      <c r="BA637" s="120">
        <v>113630</v>
      </c>
      <c r="BB637" s="120">
        <v>119770</v>
      </c>
      <c r="BC637" s="120">
        <v>125910</v>
      </c>
      <c r="BD637" s="120">
        <v>132050</v>
      </c>
      <c r="BE637" s="120">
        <v>138190</v>
      </c>
      <c r="BF637" s="121">
        <v>144330</v>
      </c>
      <c r="BH637" s="119">
        <v>48500</v>
      </c>
      <c r="BI637" s="120">
        <v>64050</v>
      </c>
      <c r="BJ637" s="120">
        <v>67930</v>
      </c>
      <c r="BK637" s="120">
        <v>71810</v>
      </c>
      <c r="BL637" s="120">
        <v>75690</v>
      </c>
      <c r="BM637" s="120">
        <v>79570</v>
      </c>
      <c r="BN637" s="120">
        <v>83450</v>
      </c>
      <c r="BO637" s="120">
        <v>87330</v>
      </c>
      <c r="BP637" s="121">
        <v>91210</v>
      </c>
      <c r="BQ637" s="119">
        <v>77600</v>
      </c>
      <c r="BR637" s="120">
        <v>102450</v>
      </c>
      <c r="BS637" s="120">
        <v>108658</v>
      </c>
      <c r="BT637" s="120">
        <v>114866</v>
      </c>
      <c r="BU637" s="120">
        <v>121074</v>
      </c>
      <c r="BV637" s="120">
        <v>127282</v>
      </c>
      <c r="BW637" s="120">
        <v>133490</v>
      </c>
      <c r="BX637" s="120">
        <v>139698</v>
      </c>
      <c r="BY637" s="121">
        <v>145906</v>
      </c>
    </row>
    <row r="638" spans="1:77" x14ac:dyDescent="0.25">
      <c r="A638" s="85" t="s">
        <v>812</v>
      </c>
      <c r="C638">
        <v>41600</v>
      </c>
      <c r="D638">
        <v>54950</v>
      </c>
      <c r="E638">
        <v>58278</v>
      </c>
      <c r="F638">
        <v>61606</v>
      </c>
      <c r="G638">
        <v>64934</v>
      </c>
      <c r="H638">
        <v>68262</v>
      </c>
      <c r="I638">
        <v>71590</v>
      </c>
      <c r="J638">
        <v>74918</v>
      </c>
      <c r="K638">
        <v>78246</v>
      </c>
      <c r="L638">
        <v>66550</v>
      </c>
      <c r="M638">
        <v>87850</v>
      </c>
      <c r="N638">
        <v>93174</v>
      </c>
      <c r="O638">
        <v>98498</v>
      </c>
      <c r="P638">
        <v>103822</v>
      </c>
      <c r="Q638">
        <v>109146</v>
      </c>
      <c r="R638">
        <v>114470</v>
      </c>
      <c r="S638">
        <v>119794</v>
      </c>
      <c r="T638">
        <v>125118</v>
      </c>
      <c r="V638" s="119">
        <v>41600</v>
      </c>
      <c r="W638" s="120">
        <v>54950</v>
      </c>
      <c r="X638" s="120">
        <v>58278</v>
      </c>
      <c r="Y638" s="120">
        <v>61606</v>
      </c>
      <c r="Z638" s="120">
        <v>64934</v>
      </c>
      <c r="AA638" s="120">
        <v>68262</v>
      </c>
      <c r="AB638" s="120">
        <v>71590</v>
      </c>
      <c r="AC638" s="120">
        <v>74918</v>
      </c>
      <c r="AD638" s="121">
        <v>78246</v>
      </c>
      <c r="AE638" s="119">
        <v>66550</v>
      </c>
      <c r="AF638" s="120">
        <v>87850</v>
      </c>
      <c r="AG638" s="120">
        <v>93174</v>
      </c>
      <c r="AH638" s="120">
        <v>98498</v>
      </c>
      <c r="AI638" s="120">
        <v>103822</v>
      </c>
      <c r="AJ638" s="120">
        <v>109146</v>
      </c>
      <c r="AK638" s="120">
        <v>114470</v>
      </c>
      <c r="AL638" s="120">
        <v>119794</v>
      </c>
      <c r="AM638" s="121">
        <v>125118</v>
      </c>
      <c r="AO638" s="119">
        <v>45150</v>
      </c>
      <c r="AP638" s="120">
        <v>59600</v>
      </c>
      <c r="AQ638" s="120">
        <v>63212</v>
      </c>
      <c r="AR638" s="120">
        <v>66824</v>
      </c>
      <c r="AS638" s="120">
        <v>70436</v>
      </c>
      <c r="AT638" s="120">
        <v>74048</v>
      </c>
      <c r="AU638" s="120">
        <v>77660</v>
      </c>
      <c r="AV638" s="120">
        <v>81272</v>
      </c>
      <c r="AW638" s="121">
        <v>84884</v>
      </c>
      <c r="AX638" s="119">
        <v>72250</v>
      </c>
      <c r="AY638" s="120">
        <v>95400</v>
      </c>
      <c r="AZ638" s="120">
        <v>101180</v>
      </c>
      <c r="BA638" s="120">
        <v>106960</v>
      </c>
      <c r="BB638" s="120">
        <v>112740</v>
      </c>
      <c r="BC638" s="120">
        <v>118520</v>
      </c>
      <c r="BD638" s="120">
        <v>124300</v>
      </c>
      <c r="BE638" s="120">
        <v>130080</v>
      </c>
      <c r="BF638" s="121">
        <v>135860</v>
      </c>
      <c r="BH638" s="119">
        <v>47050</v>
      </c>
      <c r="BI638" s="120">
        <v>62150</v>
      </c>
      <c r="BJ638" s="120">
        <v>65914</v>
      </c>
      <c r="BK638" s="120">
        <v>69678</v>
      </c>
      <c r="BL638" s="120">
        <v>73442</v>
      </c>
      <c r="BM638" s="120">
        <v>77206</v>
      </c>
      <c r="BN638" s="120">
        <v>80970</v>
      </c>
      <c r="BO638" s="120">
        <v>84734</v>
      </c>
      <c r="BP638" s="121">
        <v>88498</v>
      </c>
      <c r="BQ638" s="119">
        <v>75300</v>
      </c>
      <c r="BR638" s="120">
        <v>99400</v>
      </c>
      <c r="BS638" s="120">
        <v>105424</v>
      </c>
      <c r="BT638" s="120">
        <v>111448</v>
      </c>
      <c r="BU638" s="120">
        <v>117472</v>
      </c>
      <c r="BV638" s="120">
        <v>123496</v>
      </c>
      <c r="BW638" s="120">
        <v>129520</v>
      </c>
      <c r="BX638" s="120">
        <v>135544</v>
      </c>
      <c r="BY638" s="121">
        <v>141568</v>
      </c>
    </row>
    <row r="639" spans="1:77" x14ac:dyDescent="0.25">
      <c r="A639" s="85" t="s">
        <v>813</v>
      </c>
      <c r="C639">
        <v>41600</v>
      </c>
      <c r="D639">
        <v>54950</v>
      </c>
      <c r="E639">
        <v>58278</v>
      </c>
      <c r="F639">
        <v>61606</v>
      </c>
      <c r="G639">
        <v>64934</v>
      </c>
      <c r="H639">
        <v>68262</v>
      </c>
      <c r="I639">
        <v>71590</v>
      </c>
      <c r="J639">
        <v>74918</v>
      </c>
      <c r="K639">
        <v>78246</v>
      </c>
      <c r="L639">
        <v>66550</v>
      </c>
      <c r="M639">
        <v>87850</v>
      </c>
      <c r="N639">
        <v>93174</v>
      </c>
      <c r="O639">
        <v>98498</v>
      </c>
      <c r="P639">
        <v>103822</v>
      </c>
      <c r="Q639">
        <v>109146</v>
      </c>
      <c r="R639">
        <v>114470</v>
      </c>
      <c r="S639">
        <v>119794</v>
      </c>
      <c r="T639">
        <v>125118</v>
      </c>
      <c r="V639" s="119">
        <v>41600</v>
      </c>
      <c r="W639" s="120">
        <v>54950</v>
      </c>
      <c r="X639" s="120">
        <v>58278</v>
      </c>
      <c r="Y639" s="120">
        <v>61606</v>
      </c>
      <c r="Z639" s="120">
        <v>64934</v>
      </c>
      <c r="AA639" s="120">
        <v>68262</v>
      </c>
      <c r="AB639" s="120">
        <v>71590</v>
      </c>
      <c r="AC639" s="120">
        <v>74918</v>
      </c>
      <c r="AD639" s="121">
        <v>78246</v>
      </c>
      <c r="AE639" s="119">
        <v>66550</v>
      </c>
      <c r="AF639" s="120">
        <v>87850</v>
      </c>
      <c r="AG639" s="120">
        <v>93174</v>
      </c>
      <c r="AH639" s="120">
        <v>98498</v>
      </c>
      <c r="AI639" s="120">
        <v>103822</v>
      </c>
      <c r="AJ639" s="120">
        <v>109146</v>
      </c>
      <c r="AK639" s="120">
        <v>114470</v>
      </c>
      <c r="AL639" s="120">
        <v>119794</v>
      </c>
      <c r="AM639" s="121">
        <v>125118</v>
      </c>
      <c r="AO639" s="119">
        <v>45150</v>
      </c>
      <c r="AP639" s="120">
        <v>59600</v>
      </c>
      <c r="AQ639" s="120">
        <v>63212</v>
      </c>
      <c r="AR639" s="120">
        <v>66824</v>
      </c>
      <c r="AS639" s="120">
        <v>70436</v>
      </c>
      <c r="AT639" s="120">
        <v>74048</v>
      </c>
      <c r="AU639" s="120">
        <v>77660</v>
      </c>
      <c r="AV639" s="120">
        <v>81272</v>
      </c>
      <c r="AW639" s="121">
        <v>84884</v>
      </c>
      <c r="AX639" s="119">
        <v>72250</v>
      </c>
      <c r="AY639" s="120">
        <v>95400</v>
      </c>
      <c r="AZ639" s="120">
        <v>101180</v>
      </c>
      <c r="BA639" s="120">
        <v>106960</v>
      </c>
      <c r="BB639" s="120">
        <v>112740</v>
      </c>
      <c r="BC639" s="120">
        <v>118520</v>
      </c>
      <c r="BD639" s="120">
        <v>124300</v>
      </c>
      <c r="BE639" s="120">
        <v>130080</v>
      </c>
      <c r="BF639" s="121">
        <v>135860</v>
      </c>
      <c r="BH639" s="119">
        <v>47050</v>
      </c>
      <c r="BI639" s="120">
        <v>62150</v>
      </c>
      <c r="BJ639" s="120">
        <v>65914</v>
      </c>
      <c r="BK639" s="120">
        <v>69678</v>
      </c>
      <c r="BL639" s="120">
        <v>73442</v>
      </c>
      <c r="BM639" s="120">
        <v>77206</v>
      </c>
      <c r="BN639" s="120">
        <v>80970</v>
      </c>
      <c r="BO639" s="120">
        <v>84734</v>
      </c>
      <c r="BP639" s="121">
        <v>88498</v>
      </c>
      <c r="BQ639" s="119">
        <v>75300</v>
      </c>
      <c r="BR639" s="120">
        <v>99400</v>
      </c>
      <c r="BS639" s="120">
        <v>105424</v>
      </c>
      <c r="BT639" s="120">
        <v>111448</v>
      </c>
      <c r="BU639" s="120">
        <v>117472</v>
      </c>
      <c r="BV639" s="120">
        <v>123496</v>
      </c>
      <c r="BW639" s="120">
        <v>129520</v>
      </c>
      <c r="BX639" s="120">
        <v>135544</v>
      </c>
      <c r="BY639" s="121">
        <v>141568</v>
      </c>
    </row>
    <row r="640" spans="1:77" x14ac:dyDescent="0.25">
      <c r="A640" s="85" t="s">
        <v>814</v>
      </c>
      <c r="C640">
        <v>41600</v>
      </c>
      <c r="D640">
        <v>54950</v>
      </c>
      <c r="E640">
        <v>58278</v>
      </c>
      <c r="F640">
        <v>61606</v>
      </c>
      <c r="G640">
        <v>64934</v>
      </c>
      <c r="H640">
        <v>68262</v>
      </c>
      <c r="I640">
        <v>71590</v>
      </c>
      <c r="J640">
        <v>74918</v>
      </c>
      <c r="K640">
        <v>78246</v>
      </c>
      <c r="L640">
        <v>66550</v>
      </c>
      <c r="M640">
        <v>87850</v>
      </c>
      <c r="N640">
        <v>93174</v>
      </c>
      <c r="O640">
        <v>98498</v>
      </c>
      <c r="P640">
        <v>103822</v>
      </c>
      <c r="Q640">
        <v>109146</v>
      </c>
      <c r="R640">
        <v>114470</v>
      </c>
      <c r="S640">
        <v>119794</v>
      </c>
      <c r="T640">
        <v>125118</v>
      </c>
      <c r="V640" s="119">
        <v>44100</v>
      </c>
      <c r="W640" s="120">
        <v>58250</v>
      </c>
      <c r="X640" s="120">
        <v>61778</v>
      </c>
      <c r="Y640" s="120">
        <v>65306</v>
      </c>
      <c r="Z640" s="120">
        <v>68834</v>
      </c>
      <c r="AA640" s="120">
        <v>72362</v>
      </c>
      <c r="AB640" s="120">
        <v>75890</v>
      </c>
      <c r="AC640" s="120">
        <v>79418</v>
      </c>
      <c r="AD640" s="121">
        <v>82946</v>
      </c>
      <c r="AE640" s="119">
        <v>70550</v>
      </c>
      <c r="AF640" s="120">
        <v>93150</v>
      </c>
      <c r="AG640" s="120">
        <v>98794</v>
      </c>
      <c r="AH640" s="120">
        <v>104438</v>
      </c>
      <c r="AI640" s="120">
        <v>110082</v>
      </c>
      <c r="AJ640" s="120">
        <v>115726</v>
      </c>
      <c r="AK640" s="120">
        <v>121370</v>
      </c>
      <c r="AL640" s="120">
        <v>127014</v>
      </c>
      <c r="AM640" s="121">
        <v>132658</v>
      </c>
      <c r="AO640" s="119">
        <v>48050</v>
      </c>
      <c r="AP640" s="120">
        <v>63450</v>
      </c>
      <c r="AQ640" s="120">
        <v>67294</v>
      </c>
      <c r="AR640" s="120">
        <v>71138</v>
      </c>
      <c r="AS640" s="120">
        <v>74982</v>
      </c>
      <c r="AT640" s="120">
        <v>78826</v>
      </c>
      <c r="AU640" s="120">
        <v>82670</v>
      </c>
      <c r="AV640" s="120">
        <v>86514</v>
      </c>
      <c r="AW640" s="121">
        <v>90358</v>
      </c>
      <c r="AX640" s="119">
        <v>76900</v>
      </c>
      <c r="AY640" s="120">
        <v>101550</v>
      </c>
      <c r="AZ640" s="120">
        <v>107702</v>
      </c>
      <c r="BA640" s="120">
        <v>113854</v>
      </c>
      <c r="BB640" s="120">
        <v>120006</v>
      </c>
      <c r="BC640" s="120">
        <v>126158</v>
      </c>
      <c r="BD640" s="120">
        <v>132310</v>
      </c>
      <c r="BE640" s="120">
        <v>138462</v>
      </c>
      <c r="BF640" s="121">
        <v>144614</v>
      </c>
      <c r="BH640" s="119">
        <v>48050</v>
      </c>
      <c r="BI640" s="120">
        <v>63450</v>
      </c>
      <c r="BJ640" s="120">
        <v>67294</v>
      </c>
      <c r="BK640" s="120">
        <v>71138</v>
      </c>
      <c r="BL640" s="120">
        <v>74982</v>
      </c>
      <c r="BM640" s="120">
        <v>78826</v>
      </c>
      <c r="BN640" s="120">
        <v>82670</v>
      </c>
      <c r="BO640" s="120">
        <v>86514</v>
      </c>
      <c r="BP640" s="121">
        <v>90358</v>
      </c>
      <c r="BQ640" s="119">
        <v>76900</v>
      </c>
      <c r="BR640" s="120">
        <v>101550</v>
      </c>
      <c r="BS640" s="120">
        <v>107702</v>
      </c>
      <c r="BT640" s="120">
        <v>113854</v>
      </c>
      <c r="BU640" s="120">
        <v>120006</v>
      </c>
      <c r="BV640" s="120">
        <v>126158</v>
      </c>
      <c r="BW640" s="120">
        <v>132310</v>
      </c>
      <c r="BX640" s="120">
        <v>138462</v>
      </c>
      <c r="BY640" s="121">
        <v>144614</v>
      </c>
    </row>
    <row r="641" spans="1:77" x14ac:dyDescent="0.25">
      <c r="A641" s="85" t="s">
        <v>815</v>
      </c>
      <c r="C641">
        <v>50350</v>
      </c>
      <c r="D641">
        <v>66500</v>
      </c>
      <c r="E641">
        <v>70528</v>
      </c>
      <c r="F641">
        <v>74556</v>
      </c>
      <c r="G641">
        <v>78584</v>
      </c>
      <c r="H641">
        <v>82612</v>
      </c>
      <c r="I641">
        <v>86640</v>
      </c>
      <c r="J641">
        <v>90668</v>
      </c>
      <c r="K641">
        <v>94696</v>
      </c>
      <c r="L641">
        <v>80550</v>
      </c>
      <c r="M641">
        <v>106350</v>
      </c>
      <c r="N641">
        <v>112794</v>
      </c>
      <c r="O641">
        <v>119238</v>
      </c>
      <c r="P641">
        <v>125682</v>
      </c>
      <c r="Q641">
        <v>132126</v>
      </c>
      <c r="R641">
        <v>138570</v>
      </c>
      <c r="S641">
        <v>145014</v>
      </c>
      <c r="T641">
        <v>151458</v>
      </c>
      <c r="V641" s="119">
        <v>54750</v>
      </c>
      <c r="W641" s="120">
        <v>72300</v>
      </c>
      <c r="X641" s="120">
        <v>76680</v>
      </c>
      <c r="Y641" s="120">
        <v>81060</v>
      </c>
      <c r="Z641" s="120">
        <v>85440</v>
      </c>
      <c r="AA641" s="120">
        <v>89820</v>
      </c>
      <c r="AB641" s="120">
        <v>94200</v>
      </c>
      <c r="AC641" s="120">
        <v>98580</v>
      </c>
      <c r="AD641" s="121">
        <v>102960</v>
      </c>
      <c r="AE641" s="119">
        <v>87600</v>
      </c>
      <c r="AF641" s="120">
        <v>115650</v>
      </c>
      <c r="AG641" s="120">
        <v>122658</v>
      </c>
      <c r="AH641" s="120">
        <v>129666</v>
      </c>
      <c r="AI641" s="120">
        <v>136674</v>
      </c>
      <c r="AJ641" s="120">
        <v>143682</v>
      </c>
      <c r="AK641" s="120">
        <v>150690</v>
      </c>
      <c r="AL641" s="120">
        <v>157698</v>
      </c>
      <c r="AM641" s="121">
        <v>164706</v>
      </c>
      <c r="AO641" s="119">
        <v>56850</v>
      </c>
      <c r="AP641" s="120">
        <v>75050</v>
      </c>
      <c r="AQ641" s="120">
        <v>79598</v>
      </c>
      <c r="AR641" s="120">
        <v>84146</v>
      </c>
      <c r="AS641" s="120">
        <v>88694</v>
      </c>
      <c r="AT641" s="120">
        <v>93242</v>
      </c>
      <c r="AU641" s="120">
        <v>97790</v>
      </c>
      <c r="AV641" s="120">
        <v>102338</v>
      </c>
      <c r="AW641" s="121">
        <v>106886</v>
      </c>
      <c r="AX641" s="119">
        <v>90950</v>
      </c>
      <c r="AY641" s="120">
        <v>120100</v>
      </c>
      <c r="AZ641" s="120">
        <v>127376</v>
      </c>
      <c r="BA641" s="120">
        <v>134652</v>
      </c>
      <c r="BB641" s="120">
        <v>141928</v>
      </c>
      <c r="BC641" s="120">
        <v>149204</v>
      </c>
      <c r="BD641" s="120">
        <v>156480</v>
      </c>
      <c r="BE641" s="120">
        <v>163756</v>
      </c>
      <c r="BF641" s="121">
        <v>171032</v>
      </c>
      <c r="BH641" s="119">
        <v>57000</v>
      </c>
      <c r="BI641" s="120">
        <v>75250</v>
      </c>
      <c r="BJ641" s="120">
        <v>79810</v>
      </c>
      <c r="BK641" s="120">
        <v>84370</v>
      </c>
      <c r="BL641" s="120">
        <v>88930</v>
      </c>
      <c r="BM641" s="120">
        <v>93490</v>
      </c>
      <c r="BN641" s="120">
        <v>98050</v>
      </c>
      <c r="BO641" s="120">
        <v>102610</v>
      </c>
      <c r="BP641" s="121">
        <v>107170</v>
      </c>
      <c r="BQ641" s="119">
        <v>91200</v>
      </c>
      <c r="BR641" s="120">
        <v>120400</v>
      </c>
      <c r="BS641" s="120">
        <v>127696</v>
      </c>
      <c r="BT641" s="120">
        <v>134992</v>
      </c>
      <c r="BU641" s="120">
        <v>142288</v>
      </c>
      <c r="BV641" s="120">
        <v>149584</v>
      </c>
      <c r="BW641" s="120">
        <v>156880</v>
      </c>
      <c r="BX641" s="120">
        <v>164176</v>
      </c>
      <c r="BY641" s="121">
        <v>171472</v>
      </c>
    </row>
    <row r="642" spans="1:77" x14ac:dyDescent="0.25">
      <c r="A642" s="85" t="s">
        <v>816</v>
      </c>
      <c r="C642">
        <v>49250</v>
      </c>
      <c r="D642">
        <v>65050</v>
      </c>
      <c r="E642">
        <v>68990</v>
      </c>
      <c r="F642">
        <v>72930</v>
      </c>
      <c r="G642">
        <v>76870</v>
      </c>
      <c r="H642">
        <v>80810</v>
      </c>
      <c r="I642">
        <v>84750</v>
      </c>
      <c r="J642">
        <v>88690</v>
      </c>
      <c r="K642">
        <v>92630</v>
      </c>
      <c r="L642">
        <v>78800</v>
      </c>
      <c r="M642">
        <v>104000</v>
      </c>
      <c r="N642">
        <v>110304</v>
      </c>
      <c r="O642">
        <v>116608</v>
      </c>
      <c r="P642">
        <v>122912</v>
      </c>
      <c r="Q642">
        <v>129216</v>
      </c>
      <c r="R642">
        <v>135520</v>
      </c>
      <c r="S642">
        <v>141824</v>
      </c>
      <c r="T642">
        <v>148128</v>
      </c>
      <c r="V642" s="119">
        <v>54150</v>
      </c>
      <c r="W642" s="120">
        <v>71500</v>
      </c>
      <c r="X642" s="120">
        <v>75832</v>
      </c>
      <c r="Y642" s="120">
        <v>80164</v>
      </c>
      <c r="Z642" s="120">
        <v>84496</v>
      </c>
      <c r="AA642" s="120">
        <v>88828</v>
      </c>
      <c r="AB642" s="120">
        <v>93160</v>
      </c>
      <c r="AC642" s="120">
        <v>97492</v>
      </c>
      <c r="AD642" s="121">
        <v>101824</v>
      </c>
      <c r="AE642" s="119">
        <v>86650</v>
      </c>
      <c r="AF642" s="120">
        <v>114400</v>
      </c>
      <c r="AG642" s="120">
        <v>121332</v>
      </c>
      <c r="AH642" s="120">
        <v>128264</v>
      </c>
      <c r="AI642" s="120">
        <v>135196</v>
      </c>
      <c r="AJ642" s="120">
        <v>142128</v>
      </c>
      <c r="AK642" s="120">
        <v>149060</v>
      </c>
      <c r="AL642" s="120">
        <v>155992</v>
      </c>
      <c r="AM642" s="121">
        <v>162924</v>
      </c>
      <c r="AO642" s="119">
        <v>59100</v>
      </c>
      <c r="AP642" s="120">
        <v>78050</v>
      </c>
      <c r="AQ642" s="120">
        <v>82778</v>
      </c>
      <c r="AR642" s="120">
        <v>87506</v>
      </c>
      <c r="AS642" s="120">
        <v>92234</v>
      </c>
      <c r="AT642" s="120">
        <v>96962</v>
      </c>
      <c r="AU642" s="120">
        <v>101690</v>
      </c>
      <c r="AV642" s="120">
        <v>106418</v>
      </c>
      <c r="AW642" s="121">
        <v>111146</v>
      </c>
      <c r="AX642" s="119">
        <v>94550</v>
      </c>
      <c r="AY642" s="120">
        <v>124850</v>
      </c>
      <c r="AZ642" s="120">
        <v>132414</v>
      </c>
      <c r="BA642" s="120">
        <v>139978</v>
      </c>
      <c r="BB642" s="120">
        <v>147542</v>
      </c>
      <c r="BC642" s="120">
        <v>155106</v>
      </c>
      <c r="BD642" s="120">
        <v>162670</v>
      </c>
      <c r="BE642" s="120">
        <v>170234</v>
      </c>
      <c r="BF642" s="121">
        <v>177798</v>
      </c>
      <c r="BH642" s="119">
        <v>59100</v>
      </c>
      <c r="BI642" s="120">
        <v>78050</v>
      </c>
      <c r="BJ642" s="120">
        <v>82778</v>
      </c>
      <c r="BK642" s="120">
        <v>87506</v>
      </c>
      <c r="BL642" s="120">
        <v>92234</v>
      </c>
      <c r="BM642" s="120">
        <v>96962</v>
      </c>
      <c r="BN642" s="120">
        <v>101690</v>
      </c>
      <c r="BO642" s="120">
        <v>106418</v>
      </c>
      <c r="BP642" s="121">
        <v>111146</v>
      </c>
      <c r="BQ642" s="119">
        <v>94550</v>
      </c>
      <c r="BR642" s="120">
        <v>124850</v>
      </c>
      <c r="BS642" s="120">
        <v>132414</v>
      </c>
      <c r="BT642" s="120">
        <v>139978</v>
      </c>
      <c r="BU642" s="120">
        <v>147542</v>
      </c>
      <c r="BV642" s="120">
        <v>155106</v>
      </c>
      <c r="BW642" s="120">
        <v>162670</v>
      </c>
      <c r="BX642" s="120">
        <v>170234</v>
      </c>
      <c r="BY642" s="121">
        <v>177798</v>
      </c>
    </row>
    <row r="643" spans="1:77" x14ac:dyDescent="0.25">
      <c r="A643" s="85" t="s">
        <v>817</v>
      </c>
      <c r="C643">
        <v>41600</v>
      </c>
      <c r="D643">
        <v>54950</v>
      </c>
      <c r="E643">
        <v>58278</v>
      </c>
      <c r="F643">
        <v>61606</v>
      </c>
      <c r="G643">
        <v>64934</v>
      </c>
      <c r="H643">
        <v>68262</v>
      </c>
      <c r="I643">
        <v>71590</v>
      </c>
      <c r="J643">
        <v>74918</v>
      </c>
      <c r="K643">
        <v>78246</v>
      </c>
      <c r="L643">
        <v>66550</v>
      </c>
      <c r="M643">
        <v>87850</v>
      </c>
      <c r="N643">
        <v>93174</v>
      </c>
      <c r="O643">
        <v>98498</v>
      </c>
      <c r="P643">
        <v>103822</v>
      </c>
      <c r="Q643">
        <v>109146</v>
      </c>
      <c r="R643">
        <v>114470</v>
      </c>
      <c r="S643">
        <v>119794</v>
      </c>
      <c r="T643">
        <v>125118</v>
      </c>
      <c r="V643" s="119">
        <v>41650</v>
      </c>
      <c r="W643" s="120">
        <v>55000</v>
      </c>
      <c r="X643" s="120">
        <v>58332</v>
      </c>
      <c r="Y643" s="120">
        <v>61664</v>
      </c>
      <c r="Z643" s="120">
        <v>64996</v>
      </c>
      <c r="AA643" s="120">
        <v>68328</v>
      </c>
      <c r="AB643" s="120">
        <v>71660</v>
      </c>
      <c r="AC643" s="120">
        <v>74992</v>
      </c>
      <c r="AD643" s="121">
        <v>78324</v>
      </c>
      <c r="AE643" s="119">
        <v>66650</v>
      </c>
      <c r="AF643" s="120">
        <v>88000</v>
      </c>
      <c r="AG643" s="120">
        <v>93332</v>
      </c>
      <c r="AH643" s="120">
        <v>98664</v>
      </c>
      <c r="AI643" s="120">
        <v>103996</v>
      </c>
      <c r="AJ643" s="120">
        <v>109328</v>
      </c>
      <c r="AK643" s="120">
        <v>114660</v>
      </c>
      <c r="AL643" s="120">
        <v>119992</v>
      </c>
      <c r="AM643" s="121">
        <v>125324</v>
      </c>
      <c r="AO643" s="119">
        <v>45450</v>
      </c>
      <c r="AP643" s="120">
        <v>60000</v>
      </c>
      <c r="AQ643" s="120">
        <v>63636</v>
      </c>
      <c r="AR643" s="120">
        <v>67272</v>
      </c>
      <c r="AS643" s="120">
        <v>70908</v>
      </c>
      <c r="AT643" s="120">
        <v>74544</v>
      </c>
      <c r="AU643" s="120">
        <v>78180</v>
      </c>
      <c r="AV643" s="120">
        <v>81816</v>
      </c>
      <c r="AW643" s="121">
        <v>85452</v>
      </c>
      <c r="AX643" s="119">
        <v>72700</v>
      </c>
      <c r="AY643" s="120">
        <v>96000</v>
      </c>
      <c r="AZ643" s="120">
        <v>101816</v>
      </c>
      <c r="BA643" s="120">
        <v>107632</v>
      </c>
      <c r="BB643" s="120">
        <v>113448</v>
      </c>
      <c r="BC643" s="120">
        <v>119264</v>
      </c>
      <c r="BD643" s="120">
        <v>125080</v>
      </c>
      <c r="BE643" s="120">
        <v>130896</v>
      </c>
      <c r="BF643" s="121">
        <v>136712</v>
      </c>
      <c r="BH643" s="119">
        <v>47050</v>
      </c>
      <c r="BI643" s="120">
        <v>62150</v>
      </c>
      <c r="BJ643" s="120">
        <v>65914</v>
      </c>
      <c r="BK643" s="120">
        <v>69678</v>
      </c>
      <c r="BL643" s="120">
        <v>73442</v>
      </c>
      <c r="BM643" s="120">
        <v>77206</v>
      </c>
      <c r="BN643" s="120">
        <v>80970</v>
      </c>
      <c r="BO643" s="120">
        <v>84734</v>
      </c>
      <c r="BP643" s="121">
        <v>88498</v>
      </c>
      <c r="BQ643" s="119">
        <v>75300</v>
      </c>
      <c r="BR643" s="120">
        <v>99400</v>
      </c>
      <c r="BS643" s="120">
        <v>105424</v>
      </c>
      <c r="BT643" s="120">
        <v>111448</v>
      </c>
      <c r="BU643" s="120">
        <v>117472</v>
      </c>
      <c r="BV643" s="120">
        <v>123496</v>
      </c>
      <c r="BW643" s="120">
        <v>129520</v>
      </c>
      <c r="BX643" s="120">
        <v>135544</v>
      </c>
      <c r="BY643" s="121">
        <v>141568</v>
      </c>
    </row>
    <row r="644" spans="1:77" x14ac:dyDescent="0.25">
      <c r="A644" s="85" t="s">
        <v>818</v>
      </c>
      <c r="C644">
        <v>51100</v>
      </c>
      <c r="D644">
        <v>67500</v>
      </c>
      <c r="E644">
        <v>71588</v>
      </c>
      <c r="F644">
        <v>75676</v>
      </c>
      <c r="G644">
        <v>79764</v>
      </c>
      <c r="H644">
        <v>83852</v>
      </c>
      <c r="I644">
        <v>87940</v>
      </c>
      <c r="J644">
        <v>92028</v>
      </c>
      <c r="K644">
        <v>96116</v>
      </c>
      <c r="L644">
        <v>81750</v>
      </c>
      <c r="M644">
        <v>107900</v>
      </c>
      <c r="N644">
        <v>114440</v>
      </c>
      <c r="O644">
        <v>120980</v>
      </c>
      <c r="P644">
        <v>127520</v>
      </c>
      <c r="Q644">
        <v>134060</v>
      </c>
      <c r="R644">
        <v>140600</v>
      </c>
      <c r="S644">
        <v>147140</v>
      </c>
      <c r="T644">
        <v>153680</v>
      </c>
      <c r="V644" s="119">
        <v>53950</v>
      </c>
      <c r="W644" s="120">
        <v>71250</v>
      </c>
      <c r="X644" s="120">
        <v>75566</v>
      </c>
      <c r="Y644" s="120">
        <v>79882</v>
      </c>
      <c r="Z644" s="120">
        <v>84198</v>
      </c>
      <c r="AA644" s="120">
        <v>88514</v>
      </c>
      <c r="AB644" s="120">
        <v>92830</v>
      </c>
      <c r="AC644" s="120">
        <v>97146</v>
      </c>
      <c r="AD644" s="121">
        <v>101462</v>
      </c>
      <c r="AE644" s="119">
        <v>86300</v>
      </c>
      <c r="AF644" s="120">
        <v>113950</v>
      </c>
      <c r="AG644" s="120">
        <v>120854</v>
      </c>
      <c r="AH644" s="120">
        <v>127758</v>
      </c>
      <c r="AI644" s="120">
        <v>134662</v>
      </c>
      <c r="AJ644" s="120">
        <v>141566</v>
      </c>
      <c r="AK644" s="120">
        <v>148470</v>
      </c>
      <c r="AL644" s="120">
        <v>155374</v>
      </c>
      <c r="AM644" s="121">
        <v>162278</v>
      </c>
      <c r="AO644" s="119">
        <v>57100</v>
      </c>
      <c r="AP644" s="120">
        <v>75400</v>
      </c>
      <c r="AQ644" s="120">
        <v>79968</v>
      </c>
      <c r="AR644" s="120">
        <v>84536</v>
      </c>
      <c r="AS644" s="120">
        <v>89104</v>
      </c>
      <c r="AT644" s="120">
        <v>93672</v>
      </c>
      <c r="AU644" s="120">
        <v>98240</v>
      </c>
      <c r="AV644" s="120">
        <v>102808</v>
      </c>
      <c r="AW644" s="121">
        <v>107376</v>
      </c>
      <c r="AX644" s="119">
        <v>91350</v>
      </c>
      <c r="AY644" s="120">
        <v>120600</v>
      </c>
      <c r="AZ644" s="120">
        <v>127908</v>
      </c>
      <c r="BA644" s="120">
        <v>135216</v>
      </c>
      <c r="BB644" s="120">
        <v>142524</v>
      </c>
      <c r="BC644" s="120">
        <v>149832</v>
      </c>
      <c r="BD644" s="120">
        <v>157140</v>
      </c>
      <c r="BE644" s="120">
        <v>164448</v>
      </c>
      <c r="BF644" s="121">
        <v>171756</v>
      </c>
      <c r="BH644" s="119">
        <v>57100</v>
      </c>
      <c r="BI644" s="120">
        <v>75400</v>
      </c>
      <c r="BJ644" s="120">
        <v>79968</v>
      </c>
      <c r="BK644" s="120">
        <v>84536</v>
      </c>
      <c r="BL644" s="120">
        <v>89104</v>
      </c>
      <c r="BM644" s="120">
        <v>93672</v>
      </c>
      <c r="BN644" s="120">
        <v>98240</v>
      </c>
      <c r="BO644" s="120">
        <v>102808</v>
      </c>
      <c r="BP644" s="121">
        <v>107376</v>
      </c>
      <c r="BQ644" s="119">
        <v>91350</v>
      </c>
      <c r="BR644" s="120">
        <v>120600</v>
      </c>
      <c r="BS644" s="120">
        <v>127908</v>
      </c>
      <c r="BT644" s="120">
        <v>135216</v>
      </c>
      <c r="BU644" s="120">
        <v>142524</v>
      </c>
      <c r="BV644" s="120">
        <v>149832</v>
      </c>
      <c r="BW644" s="120">
        <v>157140</v>
      </c>
      <c r="BX644" s="120">
        <v>164448</v>
      </c>
      <c r="BY644" s="121">
        <v>171756</v>
      </c>
    </row>
    <row r="645" spans="1:77" x14ac:dyDescent="0.25">
      <c r="A645" s="85" t="s">
        <v>819</v>
      </c>
      <c r="C645">
        <v>41600</v>
      </c>
      <c r="D645">
        <v>54950</v>
      </c>
      <c r="E645">
        <v>58278</v>
      </c>
      <c r="F645">
        <v>61606</v>
      </c>
      <c r="G645">
        <v>64934</v>
      </c>
      <c r="H645">
        <v>68262</v>
      </c>
      <c r="I645">
        <v>71590</v>
      </c>
      <c r="J645">
        <v>74918</v>
      </c>
      <c r="K645">
        <v>78246</v>
      </c>
      <c r="L645">
        <v>66550</v>
      </c>
      <c r="M645">
        <v>87850</v>
      </c>
      <c r="N645">
        <v>93174</v>
      </c>
      <c r="O645">
        <v>98498</v>
      </c>
      <c r="P645">
        <v>103822</v>
      </c>
      <c r="Q645">
        <v>109146</v>
      </c>
      <c r="R645">
        <v>114470</v>
      </c>
      <c r="S645">
        <v>119794</v>
      </c>
      <c r="T645">
        <v>125118</v>
      </c>
      <c r="V645" s="119">
        <v>41600</v>
      </c>
      <c r="W645" s="120">
        <v>54950</v>
      </c>
      <c r="X645" s="120">
        <v>58278</v>
      </c>
      <c r="Y645" s="120">
        <v>61606</v>
      </c>
      <c r="Z645" s="120">
        <v>64934</v>
      </c>
      <c r="AA645" s="120">
        <v>68262</v>
      </c>
      <c r="AB645" s="120">
        <v>71590</v>
      </c>
      <c r="AC645" s="120">
        <v>74918</v>
      </c>
      <c r="AD645" s="121">
        <v>78246</v>
      </c>
      <c r="AE645" s="119">
        <v>66550</v>
      </c>
      <c r="AF645" s="120">
        <v>87850</v>
      </c>
      <c r="AG645" s="120">
        <v>93174</v>
      </c>
      <c r="AH645" s="120">
        <v>98498</v>
      </c>
      <c r="AI645" s="120">
        <v>103822</v>
      </c>
      <c r="AJ645" s="120">
        <v>109146</v>
      </c>
      <c r="AK645" s="120">
        <v>114470</v>
      </c>
      <c r="AL645" s="120">
        <v>119794</v>
      </c>
      <c r="AM645" s="121">
        <v>125118</v>
      </c>
      <c r="AO645" s="119">
        <v>45150</v>
      </c>
      <c r="AP645" s="120">
        <v>59600</v>
      </c>
      <c r="AQ645" s="120">
        <v>63212</v>
      </c>
      <c r="AR645" s="120">
        <v>66824</v>
      </c>
      <c r="AS645" s="120">
        <v>70436</v>
      </c>
      <c r="AT645" s="120">
        <v>74048</v>
      </c>
      <c r="AU645" s="120">
        <v>77660</v>
      </c>
      <c r="AV645" s="120">
        <v>81272</v>
      </c>
      <c r="AW645" s="121">
        <v>84884</v>
      </c>
      <c r="AX645" s="119">
        <v>72250</v>
      </c>
      <c r="AY645" s="120">
        <v>95400</v>
      </c>
      <c r="AZ645" s="120">
        <v>101180</v>
      </c>
      <c r="BA645" s="120">
        <v>106960</v>
      </c>
      <c r="BB645" s="120">
        <v>112740</v>
      </c>
      <c r="BC645" s="120">
        <v>118520</v>
      </c>
      <c r="BD645" s="120">
        <v>124300</v>
      </c>
      <c r="BE645" s="120">
        <v>130080</v>
      </c>
      <c r="BF645" s="121">
        <v>135860</v>
      </c>
      <c r="BH645" s="119">
        <v>47050</v>
      </c>
      <c r="BI645" s="120">
        <v>62150</v>
      </c>
      <c r="BJ645" s="120">
        <v>65914</v>
      </c>
      <c r="BK645" s="120">
        <v>69678</v>
      </c>
      <c r="BL645" s="120">
        <v>73442</v>
      </c>
      <c r="BM645" s="120">
        <v>77206</v>
      </c>
      <c r="BN645" s="120">
        <v>80970</v>
      </c>
      <c r="BO645" s="120">
        <v>84734</v>
      </c>
      <c r="BP645" s="121">
        <v>88498</v>
      </c>
      <c r="BQ645" s="119">
        <v>75300</v>
      </c>
      <c r="BR645" s="120">
        <v>99400</v>
      </c>
      <c r="BS645" s="120">
        <v>105424</v>
      </c>
      <c r="BT645" s="120">
        <v>111448</v>
      </c>
      <c r="BU645" s="120">
        <v>117472</v>
      </c>
      <c r="BV645" s="120">
        <v>123496</v>
      </c>
      <c r="BW645" s="120">
        <v>129520</v>
      </c>
      <c r="BX645" s="120">
        <v>135544</v>
      </c>
      <c r="BY645" s="121">
        <v>141568</v>
      </c>
    </row>
    <row r="646" spans="1:77" x14ac:dyDescent="0.25">
      <c r="A646" s="85" t="s">
        <v>820</v>
      </c>
      <c r="C646">
        <v>42450</v>
      </c>
      <c r="D646">
        <v>56050</v>
      </c>
      <c r="E646">
        <v>59446</v>
      </c>
      <c r="F646">
        <v>62842</v>
      </c>
      <c r="G646">
        <v>66238</v>
      </c>
      <c r="H646">
        <v>69634</v>
      </c>
      <c r="I646">
        <v>73030</v>
      </c>
      <c r="J646">
        <v>76426</v>
      </c>
      <c r="K646">
        <v>79822</v>
      </c>
      <c r="L646">
        <v>67900</v>
      </c>
      <c r="M646">
        <v>89650</v>
      </c>
      <c r="N646">
        <v>95082</v>
      </c>
      <c r="O646">
        <v>100514</v>
      </c>
      <c r="P646">
        <v>105946</v>
      </c>
      <c r="Q646">
        <v>111378</v>
      </c>
      <c r="R646">
        <v>116810</v>
      </c>
      <c r="S646">
        <v>122242</v>
      </c>
      <c r="T646">
        <v>127674</v>
      </c>
      <c r="V646" s="119">
        <v>42450</v>
      </c>
      <c r="W646" s="120">
        <v>56050</v>
      </c>
      <c r="X646" s="120">
        <v>59446</v>
      </c>
      <c r="Y646" s="120">
        <v>62842</v>
      </c>
      <c r="Z646" s="120">
        <v>66238</v>
      </c>
      <c r="AA646" s="120">
        <v>69634</v>
      </c>
      <c r="AB646" s="120">
        <v>73030</v>
      </c>
      <c r="AC646" s="120">
        <v>76426</v>
      </c>
      <c r="AD646" s="121">
        <v>79822</v>
      </c>
      <c r="AE646" s="119">
        <v>67900</v>
      </c>
      <c r="AF646" s="120">
        <v>89650</v>
      </c>
      <c r="AG646" s="120">
        <v>95082</v>
      </c>
      <c r="AH646" s="120">
        <v>100514</v>
      </c>
      <c r="AI646" s="120">
        <v>105946</v>
      </c>
      <c r="AJ646" s="120">
        <v>111378</v>
      </c>
      <c r="AK646" s="120">
        <v>116810</v>
      </c>
      <c r="AL646" s="120">
        <v>122242</v>
      </c>
      <c r="AM646" s="121">
        <v>127674</v>
      </c>
      <c r="AO646" s="119">
        <v>45150</v>
      </c>
      <c r="AP646" s="120">
        <v>59600</v>
      </c>
      <c r="AQ646" s="120">
        <v>63212</v>
      </c>
      <c r="AR646" s="120">
        <v>66824</v>
      </c>
      <c r="AS646" s="120">
        <v>70436</v>
      </c>
      <c r="AT646" s="120">
        <v>74048</v>
      </c>
      <c r="AU646" s="120">
        <v>77660</v>
      </c>
      <c r="AV646" s="120">
        <v>81272</v>
      </c>
      <c r="AW646" s="121">
        <v>84884</v>
      </c>
      <c r="AX646" s="119">
        <v>72250</v>
      </c>
      <c r="AY646" s="120">
        <v>95400</v>
      </c>
      <c r="AZ646" s="120">
        <v>101180</v>
      </c>
      <c r="BA646" s="120">
        <v>106960</v>
      </c>
      <c r="BB646" s="120">
        <v>112740</v>
      </c>
      <c r="BC646" s="120">
        <v>118520</v>
      </c>
      <c r="BD646" s="120">
        <v>124300</v>
      </c>
      <c r="BE646" s="120">
        <v>130080</v>
      </c>
      <c r="BF646" s="121">
        <v>135860</v>
      </c>
      <c r="BH646" s="119">
        <v>47050</v>
      </c>
      <c r="BI646" s="120">
        <v>62150</v>
      </c>
      <c r="BJ646" s="120">
        <v>65914</v>
      </c>
      <c r="BK646" s="120">
        <v>69678</v>
      </c>
      <c r="BL646" s="120">
        <v>73442</v>
      </c>
      <c r="BM646" s="120">
        <v>77206</v>
      </c>
      <c r="BN646" s="120">
        <v>80970</v>
      </c>
      <c r="BO646" s="120">
        <v>84734</v>
      </c>
      <c r="BP646" s="121">
        <v>88498</v>
      </c>
      <c r="BQ646" s="119">
        <v>75300</v>
      </c>
      <c r="BR646" s="120">
        <v>99400</v>
      </c>
      <c r="BS646" s="120">
        <v>105424</v>
      </c>
      <c r="BT646" s="120">
        <v>111448</v>
      </c>
      <c r="BU646" s="120">
        <v>117472</v>
      </c>
      <c r="BV646" s="120">
        <v>123496</v>
      </c>
      <c r="BW646" s="120">
        <v>129520</v>
      </c>
      <c r="BX646" s="120">
        <v>135544</v>
      </c>
      <c r="BY646" s="121">
        <v>141568</v>
      </c>
    </row>
    <row r="647" spans="1:77" x14ac:dyDescent="0.25">
      <c r="A647" s="85" t="s">
        <v>821</v>
      </c>
      <c r="C647">
        <v>41600</v>
      </c>
      <c r="D647">
        <v>54950</v>
      </c>
      <c r="E647">
        <v>58278</v>
      </c>
      <c r="F647">
        <v>61606</v>
      </c>
      <c r="G647">
        <v>64934</v>
      </c>
      <c r="H647">
        <v>68262</v>
      </c>
      <c r="I647">
        <v>71590</v>
      </c>
      <c r="J647">
        <v>74918</v>
      </c>
      <c r="K647">
        <v>78246</v>
      </c>
      <c r="L647">
        <v>66550</v>
      </c>
      <c r="M647">
        <v>87850</v>
      </c>
      <c r="N647">
        <v>93174</v>
      </c>
      <c r="O647">
        <v>98498</v>
      </c>
      <c r="P647">
        <v>103822</v>
      </c>
      <c r="Q647">
        <v>109146</v>
      </c>
      <c r="R647">
        <v>114470</v>
      </c>
      <c r="S647">
        <v>119794</v>
      </c>
      <c r="T647">
        <v>125118</v>
      </c>
      <c r="V647" s="119">
        <v>41600</v>
      </c>
      <c r="W647" s="120">
        <v>54950</v>
      </c>
      <c r="X647" s="120">
        <v>58278</v>
      </c>
      <c r="Y647" s="120">
        <v>61606</v>
      </c>
      <c r="Z647" s="120">
        <v>64934</v>
      </c>
      <c r="AA647" s="120">
        <v>68262</v>
      </c>
      <c r="AB647" s="120">
        <v>71590</v>
      </c>
      <c r="AC647" s="120">
        <v>74918</v>
      </c>
      <c r="AD647" s="121">
        <v>78246</v>
      </c>
      <c r="AE647" s="119">
        <v>66550</v>
      </c>
      <c r="AF647" s="120">
        <v>87850</v>
      </c>
      <c r="AG647" s="120">
        <v>93174</v>
      </c>
      <c r="AH647" s="120">
        <v>98498</v>
      </c>
      <c r="AI647" s="120">
        <v>103822</v>
      </c>
      <c r="AJ647" s="120">
        <v>109146</v>
      </c>
      <c r="AK647" s="120">
        <v>114470</v>
      </c>
      <c r="AL647" s="120">
        <v>119794</v>
      </c>
      <c r="AM647" s="121">
        <v>125118</v>
      </c>
      <c r="AO647" s="119">
        <v>45150</v>
      </c>
      <c r="AP647" s="120">
        <v>59600</v>
      </c>
      <c r="AQ647" s="120">
        <v>63212</v>
      </c>
      <c r="AR647" s="120">
        <v>66824</v>
      </c>
      <c r="AS647" s="120">
        <v>70436</v>
      </c>
      <c r="AT647" s="120">
        <v>74048</v>
      </c>
      <c r="AU647" s="120">
        <v>77660</v>
      </c>
      <c r="AV647" s="120">
        <v>81272</v>
      </c>
      <c r="AW647" s="121">
        <v>84884</v>
      </c>
      <c r="AX647" s="119">
        <v>72250</v>
      </c>
      <c r="AY647" s="120">
        <v>95400</v>
      </c>
      <c r="AZ647" s="120">
        <v>101180</v>
      </c>
      <c r="BA647" s="120">
        <v>106960</v>
      </c>
      <c r="BB647" s="120">
        <v>112740</v>
      </c>
      <c r="BC647" s="120">
        <v>118520</v>
      </c>
      <c r="BD647" s="120">
        <v>124300</v>
      </c>
      <c r="BE647" s="120">
        <v>130080</v>
      </c>
      <c r="BF647" s="121">
        <v>135860</v>
      </c>
      <c r="BH647" s="119">
        <v>47050</v>
      </c>
      <c r="BI647" s="120">
        <v>62150</v>
      </c>
      <c r="BJ647" s="120">
        <v>65914</v>
      </c>
      <c r="BK647" s="120">
        <v>69678</v>
      </c>
      <c r="BL647" s="120">
        <v>73442</v>
      </c>
      <c r="BM647" s="120">
        <v>77206</v>
      </c>
      <c r="BN647" s="120">
        <v>80970</v>
      </c>
      <c r="BO647" s="120">
        <v>84734</v>
      </c>
      <c r="BP647" s="121">
        <v>88498</v>
      </c>
      <c r="BQ647" s="119">
        <v>75300</v>
      </c>
      <c r="BR647" s="120">
        <v>99400</v>
      </c>
      <c r="BS647" s="120">
        <v>105424</v>
      </c>
      <c r="BT647" s="120">
        <v>111448</v>
      </c>
      <c r="BU647" s="120">
        <v>117472</v>
      </c>
      <c r="BV647" s="120">
        <v>123496</v>
      </c>
      <c r="BW647" s="120">
        <v>129520</v>
      </c>
      <c r="BX647" s="120">
        <v>135544</v>
      </c>
      <c r="BY647" s="121">
        <v>141568</v>
      </c>
    </row>
    <row r="648" spans="1:77" x14ac:dyDescent="0.25">
      <c r="A648" s="85" t="s">
        <v>822</v>
      </c>
      <c r="C648">
        <v>45650</v>
      </c>
      <c r="D648">
        <v>60300</v>
      </c>
      <c r="E648">
        <v>63952</v>
      </c>
      <c r="F648">
        <v>67604</v>
      </c>
      <c r="G648">
        <v>71256</v>
      </c>
      <c r="H648">
        <v>74908</v>
      </c>
      <c r="I648">
        <v>78560</v>
      </c>
      <c r="J648">
        <v>82212</v>
      </c>
      <c r="K648">
        <v>85864</v>
      </c>
      <c r="L648">
        <v>73050</v>
      </c>
      <c r="M648">
        <v>96450</v>
      </c>
      <c r="N648">
        <v>102294</v>
      </c>
      <c r="O648">
        <v>108138</v>
      </c>
      <c r="P648">
        <v>113982</v>
      </c>
      <c r="Q648">
        <v>119826</v>
      </c>
      <c r="R648">
        <v>125670</v>
      </c>
      <c r="S648">
        <v>131514</v>
      </c>
      <c r="T648">
        <v>137358</v>
      </c>
      <c r="V648" s="119">
        <v>47250</v>
      </c>
      <c r="W648" s="120">
        <v>62400</v>
      </c>
      <c r="X648" s="120">
        <v>66180</v>
      </c>
      <c r="Y648" s="120">
        <v>69960</v>
      </c>
      <c r="Z648" s="120">
        <v>73740</v>
      </c>
      <c r="AA648" s="120">
        <v>77520</v>
      </c>
      <c r="AB648" s="120">
        <v>81300</v>
      </c>
      <c r="AC648" s="120">
        <v>85080</v>
      </c>
      <c r="AD648" s="121">
        <v>88860</v>
      </c>
      <c r="AE648" s="119">
        <v>75600</v>
      </c>
      <c r="AF648" s="120">
        <v>99800</v>
      </c>
      <c r="AG648" s="120">
        <v>105848</v>
      </c>
      <c r="AH648" s="120">
        <v>111896</v>
      </c>
      <c r="AI648" s="120">
        <v>117944</v>
      </c>
      <c r="AJ648" s="120">
        <v>123992</v>
      </c>
      <c r="AK648" s="120">
        <v>130040</v>
      </c>
      <c r="AL648" s="120">
        <v>136088</v>
      </c>
      <c r="AM648" s="121">
        <v>142136</v>
      </c>
      <c r="AO648" s="119">
        <v>50300</v>
      </c>
      <c r="AP648" s="120">
        <v>66400</v>
      </c>
      <c r="AQ648" s="120">
        <v>70424</v>
      </c>
      <c r="AR648" s="120">
        <v>74448</v>
      </c>
      <c r="AS648" s="120">
        <v>78472</v>
      </c>
      <c r="AT648" s="120">
        <v>82496</v>
      </c>
      <c r="AU648" s="120">
        <v>86520</v>
      </c>
      <c r="AV648" s="120">
        <v>90544</v>
      </c>
      <c r="AW648" s="121">
        <v>94568</v>
      </c>
      <c r="AX648" s="119">
        <v>80500</v>
      </c>
      <c r="AY648" s="120">
        <v>106300</v>
      </c>
      <c r="AZ648" s="120">
        <v>112740</v>
      </c>
      <c r="BA648" s="120">
        <v>119180</v>
      </c>
      <c r="BB648" s="120">
        <v>125620</v>
      </c>
      <c r="BC648" s="120">
        <v>132060</v>
      </c>
      <c r="BD648" s="120">
        <v>138500</v>
      </c>
      <c r="BE648" s="120">
        <v>144940</v>
      </c>
      <c r="BF648" s="121">
        <v>151380</v>
      </c>
      <c r="BH648" s="119">
        <v>50300</v>
      </c>
      <c r="BI648" s="120">
        <v>66400</v>
      </c>
      <c r="BJ648" s="120">
        <v>70424</v>
      </c>
      <c r="BK648" s="120">
        <v>74448</v>
      </c>
      <c r="BL648" s="120">
        <v>78472</v>
      </c>
      <c r="BM648" s="120">
        <v>82496</v>
      </c>
      <c r="BN648" s="120">
        <v>86520</v>
      </c>
      <c r="BO648" s="120">
        <v>90544</v>
      </c>
      <c r="BP648" s="121">
        <v>94568</v>
      </c>
      <c r="BQ648" s="119">
        <v>80500</v>
      </c>
      <c r="BR648" s="120">
        <v>106300</v>
      </c>
      <c r="BS648" s="120">
        <v>112740</v>
      </c>
      <c r="BT648" s="120">
        <v>119180</v>
      </c>
      <c r="BU648" s="120">
        <v>125620</v>
      </c>
      <c r="BV648" s="120">
        <v>132060</v>
      </c>
      <c r="BW648" s="120">
        <v>138500</v>
      </c>
      <c r="BX648" s="120">
        <v>144940</v>
      </c>
      <c r="BY648" s="121">
        <v>151380</v>
      </c>
    </row>
    <row r="649" spans="1:77" x14ac:dyDescent="0.25">
      <c r="A649" s="85" t="s">
        <v>823</v>
      </c>
      <c r="C649">
        <v>41600</v>
      </c>
      <c r="D649">
        <v>54950</v>
      </c>
      <c r="E649">
        <v>58278</v>
      </c>
      <c r="F649">
        <v>61606</v>
      </c>
      <c r="G649">
        <v>64934</v>
      </c>
      <c r="H649">
        <v>68262</v>
      </c>
      <c r="I649">
        <v>71590</v>
      </c>
      <c r="J649">
        <v>74918</v>
      </c>
      <c r="K649">
        <v>78246</v>
      </c>
      <c r="L649">
        <v>66550</v>
      </c>
      <c r="M649">
        <v>87850</v>
      </c>
      <c r="N649">
        <v>93174</v>
      </c>
      <c r="O649">
        <v>98498</v>
      </c>
      <c r="P649">
        <v>103822</v>
      </c>
      <c r="Q649">
        <v>109146</v>
      </c>
      <c r="R649">
        <v>114470</v>
      </c>
      <c r="S649">
        <v>119794</v>
      </c>
      <c r="T649">
        <v>125118</v>
      </c>
      <c r="V649" s="119">
        <v>41600</v>
      </c>
      <c r="W649" s="120">
        <v>54950</v>
      </c>
      <c r="X649" s="120">
        <v>58278</v>
      </c>
      <c r="Y649" s="120">
        <v>61606</v>
      </c>
      <c r="Z649" s="120">
        <v>64934</v>
      </c>
      <c r="AA649" s="120">
        <v>68262</v>
      </c>
      <c r="AB649" s="120">
        <v>71590</v>
      </c>
      <c r="AC649" s="120">
        <v>74918</v>
      </c>
      <c r="AD649" s="121">
        <v>78246</v>
      </c>
      <c r="AE649" s="119">
        <v>66550</v>
      </c>
      <c r="AF649" s="120">
        <v>87850</v>
      </c>
      <c r="AG649" s="120">
        <v>93174</v>
      </c>
      <c r="AH649" s="120">
        <v>98498</v>
      </c>
      <c r="AI649" s="120">
        <v>103822</v>
      </c>
      <c r="AJ649" s="120">
        <v>109146</v>
      </c>
      <c r="AK649" s="120">
        <v>114470</v>
      </c>
      <c r="AL649" s="120">
        <v>119794</v>
      </c>
      <c r="AM649" s="121">
        <v>125118</v>
      </c>
      <c r="AO649" s="119">
        <v>45150</v>
      </c>
      <c r="AP649" s="120">
        <v>59600</v>
      </c>
      <c r="AQ649" s="120">
        <v>63212</v>
      </c>
      <c r="AR649" s="120">
        <v>66824</v>
      </c>
      <c r="AS649" s="120">
        <v>70436</v>
      </c>
      <c r="AT649" s="120">
        <v>74048</v>
      </c>
      <c r="AU649" s="120">
        <v>77660</v>
      </c>
      <c r="AV649" s="120">
        <v>81272</v>
      </c>
      <c r="AW649" s="121">
        <v>84884</v>
      </c>
      <c r="AX649" s="119">
        <v>72250</v>
      </c>
      <c r="AY649" s="120">
        <v>95400</v>
      </c>
      <c r="AZ649" s="120">
        <v>101180</v>
      </c>
      <c r="BA649" s="120">
        <v>106960</v>
      </c>
      <c r="BB649" s="120">
        <v>112740</v>
      </c>
      <c r="BC649" s="120">
        <v>118520</v>
      </c>
      <c r="BD649" s="120">
        <v>124300</v>
      </c>
      <c r="BE649" s="120">
        <v>130080</v>
      </c>
      <c r="BF649" s="121">
        <v>135860</v>
      </c>
      <c r="BH649" s="119">
        <v>47050</v>
      </c>
      <c r="BI649" s="120">
        <v>62150</v>
      </c>
      <c r="BJ649" s="120">
        <v>65914</v>
      </c>
      <c r="BK649" s="120">
        <v>69678</v>
      </c>
      <c r="BL649" s="120">
        <v>73442</v>
      </c>
      <c r="BM649" s="120">
        <v>77206</v>
      </c>
      <c r="BN649" s="120">
        <v>80970</v>
      </c>
      <c r="BO649" s="120">
        <v>84734</v>
      </c>
      <c r="BP649" s="121">
        <v>88498</v>
      </c>
      <c r="BQ649" s="119">
        <v>75300</v>
      </c>
      <c r="BR649" s="120">
        <v>99400</v>
      </c>
      <c r="BS649" s="120">
        <v>105424</v>
      </c>
      <c r="BT649" s="120">
        <v>111448</v>
      </c>
      <c r="BU649" s="120">
        <v>117472</v>
      </c>
      <c r="BV649" s="120">
        <v>123496</v>
      </c>
      <c r="BW649" s="120">
        <v>129520</v>
      </c>
      <c r="BX649" s="120">
        <v>135544</v>
      </c>
      <c r="BY649" s="121">
        <v>141568</v>
      </c>
    </row>
    <row r="650" spans="1:77" x14ac:dyDescent="0.25">
      <c r="A650" s="85" t="s">
        <v>824</v>
      </c>
      <c r="C650">
        <v>44200</v>
      </c>
      <c r="D650">
        <v>58350</v>
      </c>
      <c r="E650">
        <v>61886</v>
      </c>
      <c r="F650">
        <v>65422</v>
      </c>
      <c r="G650">
        <v>68958</v>
      </c>
      <c r="H650">
        <v>72494</v>
      </c>
      <c r="I650">
        <v>76030</v>
      </c>
      <c r="J650">
        <v>79566</v>
      </c>
      <c r="K650">
        <v>83102</v>
      </c>
      <c r="L650">
        <v>70700</v>
      </c>
      <c r="M650">
        <v>93300</v>
      </c>
      <c r="N650">
        <v>98956</v>
      </c>
      <c r="O650">
        <v>104612</v>
      </c>
      <c r="P650">
        <v>110268</v>
      </c>
      <c r="Q650">
        <v>115924</v>
      </c>
      <c r="R650">
        <v>121580</v>
      </c>
      <c r="S650">
        <v>127236</v>
      </c>
      <c r="T650">
        <v>132892</v>
      </c>
      <c r="V650" s="119">
        <v>44200</v>
      </c>
      <c r="W650" s="120">
        <v>58350</v>
      </c>
      <c r="X650" s="120">
        <v>61886</v>
      </c>
      <c r="Y650" s="120">
        <v>65422</v>
      </c>
      <c r="Z650" s="120">
        <v>68958</v>
      </c>
      <c r="AA650" s="120">
        <v>72494</v>
      </c>
      <c r="AB650" s="120">
        <v>76030</v>
      </c>
      <c r="AC650" s="120">
        <v>79566</v>
      </c>
      <c r="AD650" s="121">
        <v>83102</v>
      </c>
      <c r="AE650" s="119">
        <v>70700</v>
      </c>
      <c r="AF650" s="120">
        <v>93350</v>
      </c>
      <c r="AG650" s="120">
        <v>99006</v>
      </c>
      <c r="AH650" s="120">
        <v>104662</v>
      </c>
      <c r="AI650" s="120">
        <v>110318</v>
      </c>
      <c r="AJ650" s="120">
        <v>115974</v>
      </c>
      <c r="AK650" s="120">
        <v>121630</v>
      </c>
      <c r="AL650" s="120">
        <v>127286</v>
      </c>
      <c r="AM650" s="121">
        <v>132942</v>
      </c>
      <c r="AO650" s="119">
        <v>45850</v>
      </c>
      <c r="AP650" s="120">
        <v>60550</v>
      </c>
      <c r="AQ650" s="120">
        <v>64218</v>
      </c>
      <c r="AR650" s="120">
        <v>67886</v>
      </c>
      <c r="AS650" s="120">
        <v>71554</v>
      </c>
      <c r="AT650" s="120">
        <v>75222</v>
      </c>
      <c r="AU650" s="120">
        <v>78890</v>
      </c>
      <c r="AV650" s="120">
        <v>82558</v>
      </c>
      <c r="AW650" s="121">
        <v>86226</v>
      </c>
      <c r="AX650" s="119">
        <v>73350</v>
      </c>
      <c r="AY650" s="120">
        <v>96850</v>
      </c>
      <c r="AZ650" s="120">
        <v>102718</v>
      </c>
      <c r="BA650" s="120">
        <v>108586</v>
      </c>
      <c r="BB650" s="120">
        <v>114454</v>
      </c>
      <c r="BC650" s="120">
        <v>120322</v>
      </c>
      <c r="BD650" s="120">
        <v>126190</v>
      </c>
      <c r="BE650" s="120">
        <v>132058</v>
      </c>
      <c r="BF650" s="121">
        <v>137926</v>
      </c>
      <c r="BH650" s="119">
        <v>47050</v>
      </c>
      <c r="BI650" s="120">
        <v>62150</v>
      </c>
      <c r="BJ650" s="120">
        <v>65914</v>
      </c>
      <c r="BK650" s="120">
        <v>69678</v>
      </c>
      <c r="BL650" s="120">
        <v>73442</v>
      </c>
      <c r="BM650" s="120">
        <v>77206</v>
      </c>
      <c r="BN650" s="120">
        <v>80970</v>
      </c>
      <c r="BO650" s="120">
        <v>84734</v>
      </c>
      <c r="BP650" s="121">
        <v>88498</v>
      </c>
      <c r="BQ650" s="119">
        <v>75300</v>
      </c>
      <c r="BR650" s="120">
        <v>99400</v>
      </c>
      <c r="BS650" s="120">
        <v>105424</v>
      </c>
      <c r="BT650" s="120">
        <v>111448</v>
      </c>
      <c r="BU650" s="120">
        <v>117472</v>
      </c>
      <c r="BV650" s="120">
        <v>123496</v>
      </c>
      <c r="BW650" s="120">
        <v>129520</v>
      </c>
      <c r="BX650" s="120">
        <v>135544</v>
      </c>
      <c r="BY650" s="121">
        <v>141568</v>
      </c>
    </row>
    <row r="651" spans="1:77" x14ac:dyDescent="0.25">
      <c r="A651" s="85" t="s">
        <v>825</v>
      </c>
      <c r="C651">
        <v>41600</v>
      </c>
      <c r="D651">
        <v>54950</v>
      </c>
      <c r="E651">
        <v>58278</v>
      </c>
      <c r="F651">
        <v>61606</v>
      </c>
      <c r="G651">
        <v>64934</v>
      </c>
      <c r="H651">
        <v>68262</v>
      </c>
      <c r="I651">
        <v>71590</v>
      </c>
      <c r="J651">
        <v>74918</v>
      </c>
      <c r="K651">
        <v>78246</v>
      </c>
      <c r="L651">
        <v>66550</v>
      </c>
      <c r="M651">
        <v>87850</v>
      </c>
      <c r="N651">
        <v>93174</v>
      </c>
      <c r="O651">
        <v>98498</v>
      </c>
      <c r="P651">
        <v>103822</v>
      </c>
      <c r="Q651">
        <v>109146</v>
      </c>
      <c r="R651">
        <v>114470</v>
      </c>
      <c r="S651">
        <v>119794</v>
      </c>
      <c r="T651">
        <v>125118</v>
      </c>
      <c r="V651" s="119">
        <v>41600</v>
      </c>
      <c r="W651" s="120">
        <v>54950</v>
      </c>
      <c r="X651" s="120">
        <v>58278</v>
      </c>
      <c r="Y651" s="120">
        <v>61606</v>
      </c>
      <c r="Z651" s="120">
        <v>64934</v>
      </c>
      <c r="AA651" s="120">
        <v>68262</v>
      </c>
      <c r="AB651" s="120">
        <v>71590</v>
      </c>
      <c r="AC651" s="120">
        <v>74918</v>
      </c>
      <c r="AD651" s="121">
        <v>78246</v>
      </c>
      <c r="AE651" s="119">
        <v>66550</v>
      </c>
      <c r="AF651" s="120">
        <v>87850</v>
      </c>
      <c r="AG651" s="120">
        <v>93174</v>
      </c>
      <c r="AH651" s="120">
        <v>98498</v>
      </c>
      <c r="AI651" s="120">
        <v>103822</v>
      </c>
      <c r="AJ651" s="120">
        <v>109146</v>
      </c>
      <c r="AK651" s="120">
        <v>114470</v>
      </c>
      <c r="AL651" s="120">
        <v>119794</v>
      </c>
      <c r="AM651" s="121">
        <v>125118</v>
      </c>
      <c r="AO651" s="119">
        <v>45150</v>
      </c>
      <c r="AP651" s="120">
        <v>59600</v>
      </c>
      <c r="AQ651" s="120">
        <v>63212</v>
      </c>
      <c r="AR651" s="120">
        <v>66824</v>
      </c>
      <c r="AS651" s="120">
        <v>70436</v>
      </c>
      <c r="AT651" s="120">
        <v>74048</v>
      </c>
      <c r="AU651" s="120">
        <v>77660</v>
      </c>
      <c r="AV651" s="120">
        <v>81272</v>
      </c>
      <c r="AW651" s="121">
        <v>84884</v>
      </c>
      <c r="AX651" s="119">
        <v>72250</v>
      </c>
      <c r="AY651" s="120">
        <v>95400</v>
      </c>
      <c r="AZ651" s="120">
        <v>101180</v>
      </c>
      <c r="BA651" s="120">
        <v>106960</v>
      </c>
      <c r="BB651" s="120">
        <v>112740</v>
      </c>
      <c r="BC651" s="120">
        <v>118520</v>
      </c>
      <c r="BD651" s="120">
        <v>124300</v>
      </c>
      <c r="BE651" s="120">
        <v>130080</v>
      </c>
      <c r="BF651" s="121">
        <v>135860</v>
      </c>
      <c r="BH651" s="119">
        <v>47050</v>
      </c>
      <c r="BI651" s="120">
        <v>62150</v>
      </c>
      <c r="BJ651" s="120">
        <v>65914</v>
      </c>
      <c r="BK651" s="120">
        <v>69678</v>
      </c>
      <c r="BL651" s="120">
        <v>73442</v>
      </c>
      <c r="BM651" s="120">
        <v>77206</v>
      </c>
      <c r="BN651" s="120">
        <v>80970</v>
      </c>
      <c r="BO651" s="120">
        <v>84734</v>
      </c>
      <c r="BP651" s="121">
        <v>88498</v>
      </c>
      <c r="BQ651" s="119">
        <v>75300</v>
      </c>
      <c r="BR651" s="120">
        <v>99400</v>
      </c>
      <c r="BS651" s="120">
        <v>105424</v>
      </c>
      <c r="BT651" s="120">
        <v>111448</v>
      </c>
      <c r="BU651" s="120">
        <v>117472</v>
      </c>
      <c r="BV651" s="120">
        <v>123496</v>
      </c>
      <c r="BW651" s="120">
        <v>129520</v>
      </c>
      <c r="BX651" s="120">
        <v>135544</v>
      </c>
      <c r="BY651" s="121">
        <v>141568</v>
      </c>
    </row>
    <row r="652" spans="1:77" x14ac:dyDescent="0.25">
      <c r="A652" s="85" t="s">
        <v>826</v>
      </c>
      <c r="C652">
        <v>43150</v>
      </c>
      <c r="D652">
        <v>57000</v>
      </c>
      <c r="E652">
        <v>60452</v>
      </c>
      <c r="F652">
        <v>63904</v>
      </c>
      <c r="G652">
        <v>67356</v>
      </c>
      <c r="H652">
        <v>70808</v>
      </c>
      <c r="I652">
        <v>74260</v>
      </c>
      <c r="J652">
        <v>77712</v>
      </c>
      <c r="K652">
        <v>81164</v>
      </c>
      <c r="L652">
        <v>69050</v>
      </c>
      <c r="M652">
        <v>91150</v>
      </c>
      <c r="N652">
        <v>96674</v>
      </c>
      <c r="O652">
        <v>102198</v>
      </c>
      <c r="P652">
        <v>107722</v>
      </c>
      <c r="Q652">
        <v>113246</v>
      </c>
      <c r="R652">
        <v>118770</v>
      </c>
      <c r="S652">
        <v>124294</v>
      </c>
      <c r="T652">
        <v>129818</v>
      </c>
      <c r="V652" s="119">
        <v>43800</v>
      </c>
      <c r="W652" s="120">
        <v>57850</v>
      </c>
      <c r="X652" s="120">
        <v>61354</v>
      </c>
      <c r="Y652" s="120">
        <v>64858</v>
      </c>
      <c r="Z652" s="120">
        <v>68362</v>
      </c>
      <c r="AA652" s="120">
        <v>71866</v>
      </c>
      <c r="AB652" s="120">
        <v>75370</v>
      </c>
      <c r="AC652" s="120">
        <v>78874</v>
      </c>
      <c r="AD652" s="121">
        <v>82378</v>
      </c>
      <c r="AE652" s="119">
        <v>70100</v>
      </c>
      <c r="AF652" s="120">
        <v>92550</v>
      </c>
      <c r="AG652" s="120">
        <v>98158</v>
      </c>
      <c r="AH652" s="120">
        <v>103766</v>
      </c>
      <c r="AI652" s="120">
        <v>109374</v>
      </c>
      <c r="AJ652" s="120">
        <v>114982</v>
      </c>
      <c r="AK652" s="120">
        <v>120590</v>
      </c>
      <c r="AL652" s="120">
        <v>126198</v>
      </c>
      <c r="AM652" s="121">
        <v>131806</v>
      </c>
      <c r="AO652" s="119">
        <v>46500</v>
      </c>
      <c r="AP652" s="120">
        <v>61400</v>
      </c>
      <c r="AQ652" s="120">
        <v>65120</v>
      </c>
      <c r="AR652" s="120">
        <v>68840</v>
      </c>
      <c r="AS652" s="120">
        <v>72560</v>
      </c>
      <c r="AT652" s="120">
        <v>76280</v>
      </c>
      <c r="AU652" s="120">
        <v>80000</v>
      </c>
      <c r="AV652" s="120">
        <v>83720</v>
      </c>
      <c r="AW652" s="121">
        <v>87440</v>
      </c>
      <c r="AX652" s="119">
        <v>74400</v>
      </c>
      <c r="AY652" s="120">
        <v>98250</v>
      </c>
      <c r="AZ652" s="120">
        <v>104202</v>
      </c>
      <c r="BA652" s="120">
        <v>110154</v>
      </c>
      <c r="BB652" s="120">
        <v>116106</v>
      </c>
      <c r="BC652" s="120">
        <v>122058</v>
      </c>
      <c r="BD652" s="120">
        <v>128010</v>
      </c>
      <c r="BE652" s="120">
        <v>133962</v>
      </c>
      <c r="BF652" s="121">
        <v>139914</v>
      </c>
      <c r="BH652" s="119">
        <v>47050</v>
      </c>
      <c r="BI652" s="120">
        <v>62150</v>
      </c>
      <c r="BJ652" s="120">
        <v>65914</v>
      </c>
      <c r="BK652" s="120">
        <v>69678</v>
      </c>
      <c r="BL652" s="120">
        <v>73442</v>
      </c>
      <c r="BM652" s="120">
        <v>77206</v>
      </c>
      <c r="BN652" s="120">
        <v>80970</v>
      </c>
      <c r="BO652" s="120">
        <v>84734</v>
      </c>
      <c r="BP652" s="121">
        <v>88498</v>
      </c>
      <c r="BQ652" s="119">
        <v>75300</v>
      </c>
      <c r="BR652" s="120">
        <v>99400</v>
      </c>
      <c r="BS652" s="120">
        <v>105424</v>
      </c>
      <c r="BT652" s="120">
        <v>111448</v>
      </c>
      <c r="BU652" s="120">
        <v>117472</v>
      </c>
      <c r="BV652" s="120">
        <v>123496</v>
      </c>
      <c r="BW652" s="120">
        <v>129520</v>
      </c>
      <c r="BX652" s="120">
        <v>135544</v>
      </c>
      <c r="BY652" s="121">
        <v>141568</v>
      </c>
    </row>
    <row r="653" spans="1:77" x14ac:dyDescent="0.25">
      <c r="A653" s="85" t="s">
        <v>827</v>
      </c>
      <c r="C653">
        <v>50350</v>
      </c>
      <c r="D653">
        <v>66500</v>
      </c>
      <c r="E653">
        <v>70528</v>
      </c>
      <c r="F653">
        <v>74556</v>
      </c>
      <c r="G653">
        <v>78584</v>
      </c>
      <c r="H653">
        <v>82612</v>
      </c>
      <c r="I653">
        <v>86640</v>
      </c>
      <c r="J653">
        <v>90668</v>
      </c>
      <c r="K653">
        <v>94696</v>
      </c>
      <c r="L653">
        <v>80550</v>
      </c>
      <c r="M653">
        <v>106350</v>
      </c>
      <c r="N653">
        <v>112794</v>
      </c>
      <c r="O653">
        <v>119238</v>
      </c>
      <c r="P653">
        <v>125682</v>
      </c>
      <c r="Q653">
        <v>132126</v>
      </c>
      <c r="R653">
        <v>138570</v>
      </c>
      <c r="S653">
        <v>145014</v>
      </c>
      <c r="T653">
        <v>151458</v>
      </c>
      <c r="V653" s="119">
        <v>54750</v>
      </c>
      <c r="W653" s="120">
        <v>72300</v>
      </c>
      <c r="X653" s="120">
        <v>76680</v>
      </c>
      <c r="Y653" s="120">
        <v>81060</v>
      </c>
      <c r="Z653" s="120">
        <v>85440</v>
      </c>
      <c r="AA653" s="120">
        <v>89820</v>
      </c>
      <c r="AB653" s="120">
        <v>94200</v>
      </c>
      <c r="AC653" s="120">
        <v>98580</v>
      </c>
      <c r="AD653" s="121">
        <v>102960</v>
      </c>
      <c r="AE653" s="119">
        <v>87600</v>
      </c>
      <c r="AF653" s="120">
        <v>115650</v>
      </c>
      <c r="AG653" s="120">
        <v>122658</v>
      </c>
      <c r="AH653" s="120">
        <v>129666</v>
      </c>
      <c r="AI653" s="120">
        <v>136674</v>
      </c>
      <c r="AJ653" s="120">
        <v>143682</v>
      </c>
      <c r="AK653" s="120">
        <v>150690</v>
      </c>
      <c r="AL653" s="120">
        <v>157698</v>
      </c>
      <c r="AM653" s="121">
        <v>164706</v>
      </c>
      <c r="AO653" s="119">
        <v>56850</v>
      </c>
      <c r="AP653" s="120">
        <v>75050</v>
      </c>
      <c r="AQ653" s="120">
        <v>79598</v>
      </c>
      <c r="AR653" s="120">
        <v>84146</v>
      </c>
      <c r="AS653" s="120">
        <v>88694</v>
      </c>
      <c r="AT653" s="120">
        <v>93242</v>
      </c>
      <c r="AU653" s="120">
        <v>97790</v>
      </c>
      <c r="AV653" s="120">
        <v>102338</v>
      </c>
      <c r="AW653" s="121">
        <v>106886</v>
      </c>
      <c r="AX653" s="119">
        <v>90950</v>
      </c>
      <c r="AY653" s="120">
        <v>120100</v>
      </c>
      <c r="AZ653" s="120">
        <v>127376</v>
      </c>
      <c r="BA653" s="120">
        <v>134652</v>
      </c>
      <c r="BB653" s="120">
        <v>141928</v>
      </c>
      <c r="BC653" s="120">
        <v>149204</v>
      </c>
      <c r="BD653" s="120">
        <v>156480</v>
      </c>
      <c r="BE653" s="120">
        <v>163756</v>
      </c>
      <c r="BF653" s="121">
        <v>171032</v>
      </c>
      <c r="BH653" s="119">
        <v>57000</v>
      </c>
      <c r="BI653" s="120">
        <v>75250</v>
      </c>
      <c r="BJ653" s="120">
        <v>79810</v>
      </c>
      <c r="BK653" s="120">
        <v>84370</v>
      </c>
      <c r="BL653" s="120">
        <v>88930</v>
      </c>
      <c r="BM653" s="120">
        <v>93490</v>
      </c>
      <c r="BN653" s="120">
        <v>98050</v>
      </c>
      <c r="BO653" s="120">
        <v>102610</v>
      </c>
      <c r="BP653" s="121">
        <v>107170</v>
      </c>
      <c r="BQ653" s="119">
        <v>91200</v>
      </c>
      <c r="BR653" s="120">
        <v>120400</v>
      </c>
      <c r="BS653" s="120">
        <v>127696</v>
      </c>
      <c r="BT653" s="120">
        <v>134992</v>
      </c>
      <c r="BU653" s="120">
        <v>142288</v>
      </c>
      <c r="BV653" s="120">
        <v>149584</v>
      </c>
      <c r="BW653" s="120">
        <v>156880</v>
      </c>
      <c r="BX653" s="120">
        <v>164176</v>
      </c>
      <c r="BY653" s="121">
        <v>171472</v>
      </c>
    </row>
    <row r="654" spans="1:77" x14ac:dyDescent="0.25">
      <c r="A654" s="85" t="s">
        <v>828</v>
      </c>
      <c r="C654">
        <v>43950</v>
      </c>
      <c r="D654">
        <v>58050</v>
      </c>
      <c r="E654">
        <v>61566</v>
      </c>
      <c r="F654">
        <v>65082</v>
      </c>
      <c r="G654">
        <v>68598</v>
      </c>
      <c r="H654">
        <v>72114</v>
      </c>
      <c r="I654">
        <v>75630</v>
      </c>
      <c r="J654">
        <v>79146</v>
      </c>
      <c r="K654">
        <v>82662</v>
      </c>
      <c r="L654">
        <v>70300</v>
      </c>
      <c r="M654">
        <v>92800</v>
      </c>
      <c r="N654">
        <v>98424</v>
      </c>
      <c r="O654">
        <v>104048</v>
      </c>
      <c r="P654">
        <v>109672</v>
      </c>
      <c r="Q654">
        <v>115296</v>
      </c>
      <c r="R654">
        <v>120920</v>
      </c>
      <c r="S654">
        <v>126544</v>
      </c>
      <c r="T654">
        <v>132168</v>
      </c>
      <c r="V654" s="119">
        <v>43950</v>
      </c>
      <c r="W654" s="120">
        <v>58050</v>
      </c>
      <c r="X654" s="120">
        <v>61566</v>
      </c>
      <c r="Y654" s="120">
        <v>65082</v>
      </c>
      <c r="Z654" s="120">
        <v>68598</v>
      </c>
      <c r="AA654" s="120">
        <v>72114</v>
      </c>
      <c r="AB654" s="120">
        <v>75630</v>
      </c>
      <c r="AC654" s="120">
        <v>79146</v>
      </c>
      <c r="AD654" s="121">
        <v>82662</v>
      </c>
      <c r="AE654" s="119">
        <v>70300</v>
      </c>
      <c r="AF654" s="120">
        <v>92800</v>
      </c>
      <c r="AG654" s="120">
        <v>98424</v>
      </c>
      <c r="AH654" s="120">
        <v>104048</v>
      </c>
      <c r="AI654" s="120">
        <v>109672</v>
      </c>
      <c r="AJ654" s="120">
        <v>115296</v>
      </c>
      <c r="AK654" s="120">
        <v>120920</v>
      </c>
      <c r="AL654" s="120">
        <v>126544</v>
      </c>
      <c r="AM654" s="121">
        <v>132168</v>
      </c>
      <c r="AO654" s="119">
        <v>46500</v>
      </c>
      <c r="AP654" s="120">
        <v>61400</v>
      </c>
      <c r="AQ654" s="120">
        <v>65120</v>
      </c>
      <c r="AR654" s="120">
        <v>68840</v>
      </c>
      <c r="AS654" s="120">
        <v>72560</v>
      </c>
      <c r="AT654" s="120">
        <v>76280</v>
      </c>
      <c r="AU654" s="120">
        <v>80000</v>
      </c>
      <c r="AV654" s="120">
        <v>83720</v>
      </c>
      <c r="AW654" s="121">
        <v>87440</v>
      </c>
      <c r="AX654" s="119">
        <v>74400</v>
      </c>
      <c r="AY654" s="120">
        <v>98250</v>
      </c>
      <c r="AZ654" s="120">
        <v>104202</v>
      </c>
      <c r="BA654" s="120">
        <v>110154</v>
      </c>
      <c r="BB654" s="120">
        <v>116106</v>
      </c>
      <c r="BC654" s="120">
        <v>122058</v>
      </c>
      <c r="BD654" s="120">
        <v>128010</v>
      </c>
      <c r="BE654" s="120">
        <v>133962</v>
      </c>
      <c r="BF654" s="121">
        <v>139914</v>
      </c>
      <c r="BH654" s="119">
        <v>47050</v>
      </c>
      <c r="BI654" s="120">
        <v>62150</v>
      </c>
      <c r="BJ654" s="120">
        <v>65914</v>
      </c>
      <c r="BK654" s="120">
        <v>69678</v>
      </c>
      <c r="BL654" s="120">
        <v>73442</v>
      </c>
      <c r="BM654" s="120">
        <v>77206</v>
      </c>
      <c r="BN654" s="120">
        <v>80970</v>
      </c>
      <c r="BO654" s="120">
        <v>84734</v>
      </c>
      <c r="BP654" s="121">
        <v>88498</v>
      </c>
      <c r="BQ654" s="119">
        <v>75300</v>
      </c>
      <c r="BR654" s="120">
        <v>99400</v>
      </c>
      <c r="BS654" s="120">
        <v>105424</v>
      </c>
      <c r="BT654" s="120">
        <v>111448</v>
      </c>
      <c r="BU654" s="120">
        <v>117472</v>
      </c>
      <c r="BV654" s="120">
        <v>123496</v>
      </c>
      <c r="BW654" s="120">
        <v>129520</v>
      </c>
      <c r="BX654" s="120">
        <v>135544</v>
      </c>
      <c r="BY654" s="121">
        <v>141568</v>
      </c>
    </row>
    <row r="655" spans="1:77" x14ac:dyDescent="0.25">
      <c r="A655" s="85" t="s">
        <v>829</v>
      </c>
      <c r="C655">
        <v>41600</v>
      </c>
      <c r="D655">
        <v>54950</v>
      </c>
      <c r="E655">
        <v>58278</v>
      </c>
      <c r="F655">
        <v>61606</v>
      </c>
      <c r="G655">
        <v>64934</v>
      </c>
      <c r="H655">
        <v>68262</v>
      </c>
      <c r="I655">
        <v>71590</v>
      </c>
      <c r="J655">
        <v>74918</v>
      </c>
      <c r="K655">
        <v>78246</v>
      </c>
      <c r="L655">
        <v>66550</v>
      </c>
      <c r="M655">
        <v>87850</v>
      </c>
      <c r="N655">
        <v>93174</v>
      </c>
      <c r="O655">
        <v>98498</v>
      </c>
      <c r="P655">
        <v>103822</v>
      </c>
      <c r="Q655">
        <v>109146</v>
      </c>
      <c r="R655">
        <v>114470</v>
      </c>
      <c r="S655">
        <v>119794</v>
      </c>
      <c r="T655">
        <v>125118</v>
      </c>
      <c r="V655" s="119">
        <v>41600</v>
      </c>
      <c r="W655" s="120">
        <v>54950</v>
      </c>
      <c r="X655" s="120">
        <v>58278</v>
      </c>
      <c r="Y655" s="120">
        <v>61606</v>
      </c>
      <c r="Z655" s="120">
        <v>64934</v>
      </c>
      <c r="AA655" s="120">
        <v>68262</v>
      </c>
      <c r="AB655" s="120">
        <v>71590</v>
      </c>
      <c r="AC655" s="120">
        <v>74918</v>
      </c>
      <c r="AD655" s="121">
        <v>78246</v>
      </c>
      <c r="AE655" s="119">
        <v>66550</v>
      </c>
      <c r="AF655" s="120">
        <v>87850</v>
      </c>
      <c r="AG655" s="120">
        <v>93174</v>
      </c>
      <c r="AH655" s="120">
        <v>98498</v>
      </c>
      <c r="AI655" s="120">
        <v>103822</v>
      </c>
      <c r="AJ655" s="120">
        <v>109146</v>
      </c>
      <c r="AK655" s="120">
        <v>114470</v>
      </c>
      <c r="AL655" s="120">
        <v>119794</v>
      </c>
      <c r="AM655" s="121">
        <v>125118</v>
      </c>
      <c r="AO655" s="119">
        <v>45150</v>
      </c>
      <c r="AP655" s="120">
        <v>59600</v>
      </c>
      <c r="AQ655" s="120">
        <v>63212</v>
      </c>
      <c r="AR655" s="120">
        <v>66824</v>
      </c>
      <c r="AS655" s="120">
        <v>70436</v>
      </c>
      <c r="AT655" s="120">
        <v>74048</v>
      </c>
      <c r="AU655" s="120">
        <v>77660</v>
      </c>
      <c r="AV655" s="120">
        <v>81272</v>
      </c>
      <c r="AW655" s="121">
        <v>84884</v>
      </c>
      <c r="AX655" s="119">
        <v>72250</v>
      </c>
      <c r="AY655" s="120">
        <v>95400</v>
      </c>
      <c r="AZ655" s="120">
        <v>101180</v>
      </c>
      <c r="BA655" s="120">
        <v>106960</v>
      </c>
      <c r="BB655" s="120">
        <v>112740</v>
      </c>
      <c r="BC655" s="120">
        <v>118520</v>
      </c>
      <c r="BD655" s="120">
        <v>124300</v>
      </c>
      <c r="BE655" s="120">
        <v>130080</v>
      </c>
      <c r="BF655" s="121">
        <v>135860</v>
      </c>
      <c r="BH655" s="119">
        <v>47050</v>
      </c>
      <c r="BI655" s="120">
        <v>62150</v>
      </c>
      <c r="BJ655" s="120">
        <v>65914</v>
      </c>
      <c r="BK655" s="120">
        <v>69678</v>
      </c>
      <c r="BL655" s="120">
        <v>73442</v>
      </c>
      <c r="BM655" s="120">
        <v>77206</v>
      </c>
      <c r="BN655" s="120">
        <v>80970</v>
      </c>
      <c r="BO655" s="120">
        <v>84734</v>
      </c>
      <c r="BP655" s="121">
        <v>88498</v>
      </c>
      <c r="BQ655" s="119">
        <v>75300</v>
      </c>
      <c r="BR655" s="120">
        <v>99400</v>
      </c>
      <c r="BS655" s="120">
        <v>105424</v>
      </c>
      <c r="BT655" s="120">
        <v>111448</v>
      </c>
      <c r="BU655" s="120">
        <v>117472</v>
      </c>
      <c r="BV655" s="120">
        <v>123496</v>
      </c>
      <c r="BW655" s="120">
        <v>129520</v>
      </c>
      <c r="BX655" s="120">
        <v>135544</v>
      </c>
      <c r="BY655" s="121">
        <v>141568</v>
      </c>
    </row>
    <row r="656" spans="1:77" x14ac:dyDescent="0.25">
      <c r="A656" s="85" t="s">
        <v>830</v>
      </c>
      <c r="C656">
        <v>41600</v>
      </c>
      <c r="D656">
        <v>54950</v>
      </c>
      <c r="E656">
        <v>58278</v>
      </c>
      <c r="F656">
        <v>61606</v>
      </c>
      <c r="G656">
        <v>64934</v>
      </c>
      <c r="H656">
        <v>68262</v>
      </c>
      <c r="I656">
        <v>71590</v>
      </c>
      <c r="J656">
        <v>74918</v>
      </c>
      <c r="K656">
        <v>78246</v>
      </c>
      <c r="L656">
        <v>66550</v>
      </c>
      <c r="M656">
        <v>87850</v>
      </c>
      <c r="N656">
        <v>93174</v>
      </c>
      <c r="O656">
        <v>98498</v>
      </c>
      <c r="P656">
        <v>103822</v>
      </c>
      <c r="Q656">
        <v>109146</v>
      </c>
      <c r="R656">
        <v>114470</v>
      </c>
      <c r="S656">
        <v>119794</v>
      </c>
      <c r="T656">
        <v>125118</v>
      </c>
      <c r="V656" s="119">
        <v>42550</v>
      </c>
      <c r="W656" s="120">
        <v>56200</v>
      </c>
      <c r="X656" s="120">
        <v>59604</v>
      </c>
      <c r="Y656" s="120">
        <v>63008</v>
      </c>
      <c r="Z656" s="120">
        <v>66412</v>
      </c>
      <c r="AA656" s="120">
        <v>69816</v>
      </c>
      <c r="AB656" s="120">
        <v>73220</v>
      </c>
      <c r="AC656" s="120">
        <v>76624</v>
      </c>
      <c r="AD656" s="121">
        <v>80028</v>
      </c>
      <c r="AE656" s="119">
        <v>68100</v>
      </c>
      <c r="AF656" s="120">
        <v>89900</v>
      </c>
      <c r="AG656" s="120">
        <v>95348</v>
      </c>
      <c r="AH656" s="120">
        <v>100796</v>
      </c>
      <c r="AI656" s="120">
        <v>106244</v>
      </c>
      <c r="AJ656" s="120">
        <v>111692</v>
      </c>
      <c r="AK656" s="120">
        <v>117140</v>
      </c>
      <c r="AL656" s="120">
        <v>122588</v>
      </c>
      <c r="AM656" s="121">
        <v>128036</v>
      </c>
      <c r="AO656" s="119">
        <v>46450</v>
      </c>
      <c r="AP656" s="120">
        <v>61350</v>
      </c>
      <c r="AQ656" s="120">
        <v>65066</v>
      </c>
      <c r="AR656" s="120">
        <v>68782</v>
      </c>
      <c r="AS656" s="120">
        <v>72498</v>
      </c>
      <c r="AT656" s="120">
        <v>76214</v>
      </c>
      <c r="AU656" s="120">
        <v>79930</v>
      </c>
      <c r="AV656" s="120">
        <v>83646</v>
      </c>
      <c r="AW656" s="121">
        <v>87362</v>
      </c>
      <c r="AX656" s="119">
        <v>74300</v>
      </c>
      <c r="AY656" s="120">
        <v>98100</v>
      </c>
      <c r="AZ656" s="120">
        <v>104044</v>
      </c>
      <c r="BA656" s="120">
        <v>109988</v>
      </c>
      <c r="BB656" s="120">
        <v>115932</v>
      </c>
      <c r="BC656" s="120">
        <v>121876</v>
      </c>
      <c r="BD656" s="120">
        <v>127820</v>
      </c>
      <c r="BE656" s="120">
        <v>133764</v>
      </c>
      <c r="BF656" s="121">
        <v>139708</v>
      </c>
      <c r="BH656" s="119">
        <v>47050</v>
      </c>
      <c r="BI656" s="120">
        <v>62150</v>
      </c>
      <c r="BJ656" s="120">
        <v>65914</v>
      </c>
      <c r="BK656" s="120">
        <v>69678</v>
      </c>
      <c r="BL656" s="120">
        <v>73442</v>
      </c>
      <c r="BM656" s="120">
        <v>77206</v>
      </c>
      <c r="BN656" s="120">
        <v>80970</v>
      </c>
      <c r="BO656" s="120">
        <v>84734</v>
      </c>
      <c r="BP656" s="121">
        <v>88498</v>
      </c>
      <c r="BQ656" s="119">
        <v>75300</v>
      </c>
      <c r="BR656" s="120">
        <v>99400</v>
      </c>
      <c r="BS656" s="120">
        <v>105424</v>
      </c>
      <c r="BT656" s="120">
        <v>111448</v>
      </c>
      <c r="BU656" s="120">
        <v>117472</v>
      </c>
      <c r="BV656" s="120">
        <v>123496</v>
      </c>
      <c r="BW656" s="120">
        <v>129520</v>
      </c>
      <c r="BX656" s="120">
        <v>135544</v>
      </c>
      <c r="BY656" s="121">
        <v>141568</v>
      </c>
    </row>
    <row r="657" spans="1:77" x14ac:dyDescent="0.25">
      <c r="A657" s="85" t="s">
        <v>831</v>
      </c>
      <c r="C657">
        <v>44350</v>
      </c>
      <c r="D657">
        <v>58550</v>
      </c>
      <c r="E657">
        <v>62098</v>
      </c>
      <c r="F657">
        <v>65646</v>
      </c>
      <c r="G657">
        <v>69194</v>
      </c>
      <c r="H657">
        <v>72742</v>
      </c>
      <c r="I657">
        <v>76290</v>
      </c>
      <c r="J657">
        <v>79838</v>
      </c>
      <c r="K657">
        <v>83386</v>
      </c>
      <c r="L657">
        <v>70950</v>
      </c>
      <c r="M657">
        <v>93650</v>
      </c>
      <c r="N657">
        <v>99326</v>
      </c>
      <c r="O657">
        <v>105002</v>
      </c>
      <c r="P657">
        <v>110678</v>
      </c>
      <c r="Q657">
        <v>116354</v>
      </c>
      <c r="R657">
        <v>122030</v>
      </c>
      <c r="S657">
        <v>127706</v>
      </c>
      <c r="T657">
        <v>133382</v>
      </c>
      <c r="V657" s="119">
        <v>45500</v>
      </c>
      <c r="W657" s="120">
        <v>60100</v>
      </c>
      <c r="X657" s="120">
        <v>63740</v>
      </c>
      <c r="Y657" s="120">
        <v>67380</v>
      </c>
      <c r="Z657" s="120">
        <v>71020</v>
      </c>
      <c r="AA657" s="120">
        <v>74660</v>
      </c>
      <c r="AB657" s="120">
        <v>78300</v>
      </c>
      <c r="AC657" s="120">
        <v>81940</v>
      </c>
      <c r="AD657" s="121">
        <v>85580</v>
      </c>
      <c r="AE657" s="119">
        <v>72800</v>
      </c>
      <c r="AF657" s="120">
        <v>96100</v>
      </c>
      <c r="AG657" s="120">
        <v>101924</v>
      </c>
      <c r="AH657" s="120">
        <v>107748</v>
      </c>
      <c r="AI657" s="120">
        <v>113572</v>
      </c>
      <c r="AJ657" s="120">
        <v>119396</v>
      </c>
      <c r="AK657" s="120">
        <v>125220</v>
      </c>
      <c r="AL657" s="120">
        <v>131044</v>
      </c>
      <c r="AM657" s="121">
        <v>136868</v>
      </c>
      <c r="AO657" s="119">
        <v>47800</v>
      </c>
      <c r="AP657" s="120">
        <v>63100</v>
      </c>
      <c r="AQ657" s="120">
        <v>66924</v>
      </c>
      <c r="AR657" s="120">
        <v>70748</v>
      </c>
      <c r="AS657" s="120">
        <v>74572</v>
      </c>
      <c r="AT657" s="120">
        <v>78396</v>
      </c>
      <c r="AU657" s="120">
        <v>82220</v>
      </c>
      <c r="AV657" s="120">
        <v>86044</v>
      </c>
      <c r="AW657" s="121">
        <v>89868</v>
      </c>
      <c r="AX657" s="119">
        <v>76500</v>
      </c>
      <c r="AY657" s="120">
        <v>101000</v>
      </c>
      <c r="AZ657" s="120">
        <v>107120</v>
      </c>
      <c r="BA657" s="120">
        <v>113240</v>
      </c>
      <c r="BB657" s="120">
        <v>119360</v>
      </c>
      <c r="BC657" s="120">
        <v>125480</v>
      </c>
      <c r="BD657" s="120">
        <v>131600</v>
      </c>
      <c r="BE657" s="120">
        <v>137720</v>
      </c>
      <c r="BF657" s="121">
        <v>143840</v>
      </c>
      <c r="BH657" s="119">
        <v>49350</v>
      </c>
      <c r="BI657" s="120">
        <v>65150</v>
      </c>
      <c r="BJ657" s="120">
        <v>69098</v>
      </c>
      <c r="BK657" s="120">
        <v>73046</v>
      </c>
      <c r="BL657" s="120">
        <v>76994</v>
      </c>
      <c r="BM657" s="120">
        <v>80942</v>
      </c>
      <c r="BN657" s="120">
        <v>84890</v>
      </c>
      <c r="BO657" s="120">
        <v>88838</v>
      </c>
      <c r="BP657" s="121">
        <v>92786</v>
      </c>
      <c r="BQ657" s="119">
        <v>78950</v>
      </c>
      <c r="BR657" s="120">
        <v>104250</v>
      </c>
      <c r="BS657" s="120">
        <v>110566</v>
      </c>
      <c r="BT657" s="120">
        <v>116882</v>
      </c>
      <c r="BU657" s="120">
        <v>123198</v>
      </c>
      <c r="BV657" s="120">
        <v>129514</v>
      </c>
      <c r="BW657" s="120">
        <v>135830</v>
      </c>
      <c r="BX657" s="120">
        <v>142146</v>
      </c>
      <c r="BY657" s="121">
        <v>148462</v>
      </c>
    </row>
    <row r="658" spans="1:77" x14ac:dyDescent="0.25">
      <c r="A658" s="85" t="s">
        <v>832</v>
      </c>
      <c r="C658">
        <v>34250</v>
      </c>
      <c r="D658">
        <v>45250</v>
      </c>
      <c r="E658">
        <v>47990</v>
      </c>
      <c r="F658">
        <v>50730</v>
      </c>
      <c r="G658">
        <v>53470</v>
      </c>
      <c r="H658">
        <v>56210</v>
      </c>
      <c r="I658">
        <v>58950</v>
      </c>
      <c r="J658">
        <v>61690</v>
      </c>
      <c r="K658">
        <v>64430</v>
      </c>
      <c r="L658">
        <v>54800</v>
      </c>
      <c r="M658">
        <v>72350</v>
      </c>
      <c r="N658">
        <v>76734</v>
      </c>
      <c r="O658">
        <v>81118</v>
      </c>
      <c r="P658">
        <v>85502</v>
      </c>
      <c r="Q658">
        <v>89886</v>
      </c>
      <c r="R658">
        <v>94270</v>
      </c>
      <c r="S658">
        <v>98654</v>
      </c>
      <c r="T658">
        <v>103038</v>
      </c>
      <c r="V658" s="119">
        <v>34500</v>
      </c>
      <c r="W658" s="120">
        <v>45550</v>
      </c>
      <c r="X658" s="120">
        <v>48310</v>
      </c>
      <c r="Y658" s="120">
        <v>51070</v>
      </c>
      <c r="Z658" s="120">
        <v>53830</v>
      </c>
      <c r="AA658" s="120">
        <v>56590</v>
      </c>
      <c r="AB658" s="120">
        <v>59350</v>
      </c>
      <c r="AC658" s="120">
        <v>62110</v>
      </c>
      <c r="AD658" s="121">
        <v>64870</v>
      </c>
      <c r="AE658" s="119">
        <v>55200</v>
      </c>
      <c r="AF658" s="120">
        <v>72900</v>
      </c>
      <c r="AG658" s="120">
        <v>77316</v>
      </c>
      <c r="AH658" s="120">
        <v>81732</v>
      </c>
      <c r="AI658" s="120">
        <v>86148</v>
      </c>
      <c r="AJ658" s="120">
        <v>90564</v>
      </c>
      <c r="AK658" s="120">
        <v>94980</v>
      </c>
      <c r="AL658" s="120">
        <v>99396</v>
      </c>
      <c r="AM658" s="121">
        <v>103812</v>
      </c>
      <c r="AO658" s="119">
        <v>37100</v>
      </c>
      <c r="AP658" s="120">
        <v>49000</v>
      </c>
      <c r="AQ658" s="120">
        <v>51968</v>
      </c>
      <c r="AR658" s="120">
        <v>54936</v>
      </c>
      <c r="AS658" s="120">
        <v>57904</v>
      </c>
      <c r="AT658" s="120">
        <v>60872</v>
      </c>
      <c r="AU658" s="120">
        <v>63840</v>
      </c>
      <c r="AV658" s="120">
        <v>66808</v>
      </c>
      <c r="AW658" s="121">
        <v>69776</v>
      </c>
      <c r="AX658" s="119">
        <v>59350</v>
      </c>
      <c r="AY658" s="120">
        <v>78350</v>
      </c>
      <c r="AZ658" s="120">
        <v>83098</v>
      </c>
      <c r="BA658" s="120">
        <v>87846</v>
      </c>
      <c r="BB658" s="120">
        <v>92594</v>
      </c>
      <c r="BC658" s="120">
        <v>97342</v>
      </c>
      <c r="BD658" s="120">
        <v>102090</v>
      </c>
      <c r="BE658" s="120">
        <v>106838</v>
      </c>
      <c r="BF658" s="121">
        <v>111586</v>
      </c>
      <c r="BH658" s="119">
        <v>37950</v>
      </c>
      <c r="BI658" s="120">
        <v>50100</v>
      </c>
      <c r="BJ658" s="120">
        <v>53136</v>
      </c>
      <c r="BK658" s="120">
        <v>56172</v>
      </c>
      <c r="BL658" s="120">
        <v>59208</v>
      </c>
      <c r="BM658" s="120">
        <v>62244</v>
      </c>
      <c r="BN658" s="120">
        <v>65280</v>
      </c>
      <c r="BO658" s="120">
        <v>68316</v>
      </c>
      <c r="BP658" s="121">
        <v>71352</v>
      </c>
      <c r="BQ658" s="119">
        <v>60700</v>
      </c>
      <c r="BR658" s="120">
        <v>80150</v>
      </c>
      <c r="BS658" s="120">
        <v>85006</v>
      </c>
      <c r="BT658" s="120">
        <v>89862</v>
      </c>
      <c r="BU658" s="120">
        <v>94718</v>
      </c>
      <c r="BV658" s="120">
        <v>99574</v>
      </c>
      <c r="BW658" s="120">
        <v>104430</v>
      </c>
      <c r="BX658" s="120">
        <v>109286</v>
      </c>
      <c r="BY658" s="121">
        <v>114142</v>
      </c>
    </row>
    <row r="659" spans="1:77" x14ac:dyDescent="0.25">
      <c r="A659" s="85" t="s">
        <v>833</v>
      </c>
      <c r="C659">
        <v>42100</v>
      </c>
      <c r="D659">
        <v>55600</v>
      </c>
      <c r="E659">
        <v>58968</v>
      </c>
      <c r="F659">
        <v>62336</v>
      </c>
      <c r="G659">
        <v>65704</v>
      </c>
      <c r="H659">
        <v>69072</v>
      </c>
      <c r="I659">
        <v>72440</v>
      </c>
      <c r="J659">
        <v>75808</v>
      </c>
      <c r="K659">
        <v>79176</v>
      </c>
      <c r="L659">
        <v>67350</v>
      </c>
      <c r="M659">
        <v>88900</v>
      </c>
      <c r="N659">
        <v>94288</v>
      </c>
      <c r="O659">
        <v>99676</v>
      </c>
      <c r="P659">
        <v>105064</v>
      </c>
      <c r="Q659">
        <v>110452</v>
      </c>
      <c r="R659">
        <v>115840</v>
      </c>
      <c r="S659">
        <v>121228</v>
      </c>
      <c r="T659">
        <v>126616</v>
      </c>
      <c r="V659" s="119">
        <v>46300</v>
      </c>
      <c r="W659" s="120">
        <v>61150</v>
      </c>
      <c r="X659" s="120">
        <v>64854</v>
      </c>
      <c r="Y659" s="120">
        <v>68558</v>
      </c>
      <c r="Z659" s="120">
        <v>72262</v>
      </c>
      <c r="AA659" s="120">
        <v>75966</v>
      </c>
      <c r="AB659" s="120">
        <v>79670</v>
      </c>
      <c r="AC659" s="120">
        <v>83374</v>
      </c>
      <c r="AD659" s="121">
        <v>87078</v>
      </c>
      <c r="AE659" s="119">
        <v>74050</v>
      </c>
      <c r="AF659" s="120">
        <v>97750</v>
      </c>
      <c r="AG659" s="120">
        <v>103674</v>
      </c>
      <c r="AH659" s="120">
        <v>109598</v>
      </c>
      <c r="AI659" s="120">
        <v>115522</v>
      </c>
      <c r="AJ659" s="120">
        <v>121446</v>
      </c>
      <c r="AK659" s="120">
        <v>127370</v>
      </c>
      <c r="AL659" s="120">
        <v>133294</v>
      </c>
      <c r="AM659" s="121">
        <v>139218</v>
      </c>
      <c r="AO659" s="119">
        <v>49950</v>
      </c>
      <c r="AP659" s="120">
        <v>65950</v>
      </c>
      <c r="AQ659" s="120">
        <v>69946</v>
      </c>
      <c r="AR659" s="120">
        <v>73942</v>
      </c>
      <c r="AS659" s="120">
        <v>77938</v>
      </c>
      <c r="AT659" s="120">
        <v>81934</v>
      </c>
      <c r="AU659" s="120">
        <v>85930</v>
      </c>
      <c r="AV659" s="120">
        <v>89926</v>
      </c>
      <c r="AW659" s="121">
        <v>93922</v>
      </c>
      <c r="AX659" s="119">
        <v>79900</v>
      </c>
      <c r="AY659" s="120">
        <v>105500</v>
      </c>
      <c r="AZ659" s="120">
        <v>111892</v>
      </c>
      <c r="BA659" s="120">
        <v>118284</v>
      </c>
      <c r="BB659" s="120">
        <v>124676</v>
      </c>
      <c r="BC659" s="120">
        <v>131068</v>
      </c>
      <c r="BD659" s="120">
        <v>137460</v>
      </c>
      <c r="BE659" s="120">
        <v>143852</v>
      </c>
      <c r="BF659" s="121">
        <v>150244</v>
      </c>
      <c r="BH659" s="119">
        <v>49950</v>
      </c>
      <c r="BI659" s="120">
        <v>65950</v>
      </c>
      <c r="BJ659" s="120">
        <v>69946</v>
      </c>
      <c r="BK659" s="120">
        <v>73942</v>
      </c>
      <c r="BL659" s="120">
        <v>77938</v>
      </c>
      <c r="BM659" s="120">
        <v>81934</v>
      </c>
      <c r="BN659" s="120">
        <v>85930</v>
      </c>
      <c r="BO659" s="120">
        <v>89926</v>
      </c>
      <c r="BP659" s="121">
        <v>93922</v>
      </c>
      <c r="BQ659" s="119">
        <v>79900</v>
      </c>
      <c r="BR659" s="120">
        <v>105500</v>
      </c>
      <c r="BS659" s="120">
        <v>111892</v>
      </c>
      <c r="BT659" s="120">
        <v>118284</v>
      </c>
      <c r="BU659" s="120">
        <v>124676</v>
      </c>
      <c r="BV659" s="120">
        <v>131068</v>
      </c>
      <c r="BW659" s="120">
        <v>137460</v>
      </c>
      <c r="BX659" s="120">
        <v>143852</v>
      </c>
      <c r="BY659" s="121">
        <v>150244</v>
      </c>
    </row>
    <row r="660" spans="1:77" x14ac:dyDescent="0.25">
      <c r="A660" s="85" t="s">
        <v>834</v>
      </c>
      <c r="C660">
        <v>34250</v>
      </c>
      <c r="D660">
        <v>45250</v>
      </c>
      <c r="E660">
        <v>47990</v>
      </c>
      <c r="F660">
        <v>50730</v>
      </c>
      <c r="G660">
        <v>53470</v>
      </c>
      <c r="H660">
        <v>56210</v>
      </c>
      <c r="I660">
        <v>58950</v>
      </c>
      <c r="J660">
        <v>61690</v>
      </c>
      <c r="K660">
        <v>64430</v>
      </c>
      <c r="L660">
        <v>54800</v>
      </c>
      <c r="M660">
        <v>72350</v>
      </c>
      <c r="N660">
        <v>76734</v>
      </c>
      <c r="O660">
        <v>81118</v>
      </c>
      <c r="P660">
        <v>85502</v>
      </c>
      <c r="Q660">
        <v>89886</v>
      </c>
      <c r="R660">
        <v>94270</v>
      </c>
      <c r="S660">
        <v>98654</v>
      </c>
      <c r="T660">
        <v>103038</v>
      </c>
      <c r="V660" s="119">
        <v>34500</v>
      </c>
      <c r="W660" s="120">
        <v>45550</v>
      </c>
      <c r="X660" s="120">
        <v>48310</v>
      </c>
      <c r="Y660" s="120">
        <v>51070</v>
      </c>
      <c r="Z660" s="120">
        <v>53830</v>
      </c>
      <c r="AA660" s="120">
        <v>56590</v>
      </c>
      <c r="AB660" s="120">
        <v>59350</v>
      </c>
      <c r="AC660" s="120">
        <v>62110</v>
      </c>
      <c r="AD660" s="121">
        <v>64870</v>
      </c>
      <c r="AE660" s="119">
        <v>55200</v>
      </c>
      <c r="AF660" s="120">
        <v>72900</v>
      </c>
      <c r="AG660" s="120">
        <v>77316</v>
      </c>
      <c r="AH660" s="120">
        <v>81732</v>
      </c>
      <c r="AI660" s="120">
        <v>86148</v>
      </c>
      <c r="AJ660" s="120">
        <v>90564</v>
      </c>
      <c r="AK660" s="120">
        <v>94980</v>
      </c>
      <c r="AL660" s="120">
        <v>99396</v>
      </c>
      <c r="AM660" s="121">
        <v>103812</v>
      </c>
      <c r="AO660" s="119">
        <v>37100</v>
      </c>
      <c r="AP660" s="120">
        <v>49000</v>
      </c>
      <c r="AQ660" s="120">
        <v>51968</v>
      </c>
      <c r="AR660" s="120">
        <v>54936</v>
      </c>
      <c r="AS660" s="120">
        <v>57904</v>
      </c>
      <c r="AT660" s="120">
        <v>60872</v>
      </c>
      <c r="AU660" s="120">
        <v>63840</v>
      </c>
      <c r="AV660" s="120">
        <v>66808</v>
      </c>
      <c r="AW660" s="121">
        <v>69776</v>
      </c>
      <c r="AX660" s="119">
        <v>59350</v>
      </c>
      <c r="AY660" s="120">
        <v>78350</v>
      </c>
      <c r="AZ660" s="120">
        <v>83098</v>
      </c>
      <c r="BA660" s="120">
        <v>87846</v>
      </c>
      <c r="BB660" s="120">
        <v>92594</v>
      </c>
      <c r="BC660" s="120">
        <v>97342</v>
      </c>
      <c r="BD660" s="120">
        <v>102090</v>
      </c>
      <c r="BE660" s="120">
        <v>106838</v>
      </c>
      <c r="BF660" s="121">
        <v>111586</v>
      </c>
      <c r="BH660" s="119">
        <v>37950</v>
      </c>
      <c r="BI660" s="120">
        <v>50100</v>
      </c>
      <c r="BJ660" s="120">
        <v>53136</v>
      </c>
      <c r="BK660" s="120">
        <v>56172</v>
      </c>
      <c r="BL660" s="120">
        <v>59208</v>
      </c>
      <c r="BM660" s="120">
        <v>62244</v>
      </c>
      <c r="BN660" s="120">
        <v>65280</v>
      </c>
      <c r="BO660" s="120">
        <v>68316</v>
      </c>
      <c r="BP660" s="121">
        <v>71352</v>
      </c>
      <c r="BQ660" s="119">
        <v>60700</v>
      </c>
      <c r="BR660" s="120">
        <v>80150</v>
      </c>
      <c r="BS660" s="120">
        <v>85006</v>
      </c>
      <c r="BT660" s="120">
        <v>89862</v>
      </c>
      <c r="BU660" s="120">
        <v>94718</v>
      </c>
      <c r="BV660" s="120">
        <v>99574</v>
      </c>
      <c r="BW660" s="120">
        <v>104430</v>
      </c>
      <c r="BX660" s="120">
        <v>109286</v>
      </c>
      <c r="BY660" s="121">
        <v>114142</v>
      </c>
    </row>
    <row r="661" spans="1:77" x14ac:dyDescent="0.25">
      <c r="A661" s="85" t="s">
        <v>835</v>
      </c>
      <c r="C661">
        <v>34250</v>
      </c>
      <c r="D661">
        <v>45250</v>
      </c>
      <c r="E661">
        <v>47990</v>
      </c>
      <c r="F661">
        <v>50730</v>
      </c>
      <c r="G661">
        <v>53470</v>
      </c>
      <c r="H661">
        <v>56210</v>
      </c>
      <c r="I661">
        <v>58950</v>
      </c>
      <c r="J661">
        <v>61690</v>
      </c>
      <c r="K661">
        <v>64430</v>
      </c>
      <c r="L661">
        <v>54800</v>
      </c>
      <c r="M661">
        <v>72350</v>
      </c>
      <c r="N661">
        <v>76734</v>
      </c>
      <c r="O661">
        <v>81118</v>
      </c>
      <c r="P661">
        <v>85502</v>
      </c>
      <c r="Q661">
        <v>89886</v>
      </c>
      <c r="R661">
        <v>94270</v>
      </c>
      <c r="S661">
        <v>98654</v>
      </c>
      <c r="T661">
        <v>103038</v>
      </c>
      <c r="V661" s="119">
        <v>37500</v>
      </c>
      <c r="W661" s="120">
        <v>49500</v>
      </c>
      <c r="X661" s="120">
        <v>52500</v>
      </c>
      <c r="Y661" s="120">
        <v>55500</v>
      </c>
      <c r="Z661" s="120">
        <v>58500</v>
      </c>
      <c r="AA661" s="120">
        <v>61500</v>
      </c>
      <c r="AB661" s="120">
        <v>64500</v>
      </c>
      <c r="AC661" s="120">
        <v>67500</v>
      </c>
      <c r="AD661" s="121">
        <v>70500</v>
      </c>
      <c r="AE661" s="119">
        <v>60000</v>
      </c>
      <c r="AF661" s="120">
        <v>79200</v>
      </c>
      <c r="AG661" s="120">
        <v>84000</v>
      </c>
      <c r="AH661" s="120">
        <v>88800</v>
      </c>
      <c r="AI661" s="120">
        <v>93600</v>
      </c>
      <c r="AJ661" s="120">
        <v>98400</v>
      </c>
      <c r="AK661" s="120">
        <v>103200</v>
      </c>
      <c r="AL661" s="120">
        <v>108000</v>
      </c>
      <c r="AM661" s="121">
        <v>112800</v>
      </c>
      <c r="AO661" s="119">
        <v>39500</v>
      </c>
      <c r="AP661" s="120">
        <v>52150</v>
      </c>
      <c r="AQ661" s="120">
        <v>55310</v>
      </c>
      <c r="AR661" s="120">
        <v>58470</v>
      </c>
      <c r="AS661" s="120">
        <v>61630</v>
      </c>
      <c r="AT661" s="120">
        <v>64790</v>
      </c>
      <c r="AU661" s="120">
        <v>67950</v>
      </c>
      <c r="AV661" s="120">
        <v>71110</v>
      </c>
      <c r="AW661" s="121">
        <v>74270</v>
      </c>
      <c r="AX661" s="119">
        <v>63200</v>
      </c>
      <c r="AY661" s="120">
        <v>83450</v>
      </c>
      <c r="AZ661" s="120">
        <v>88506</v>
      </c>
      <c r="BA661" s="120">
        <v>93562</v>
      </c>
      <c r="BB661" s="120">
        <v>98618</v>
      </c>
      <c r="BC661" s="120">
        <v>103674</v>
      </c>
      <c r="BD661" s="120">
        <v>108730</v>
      </c>
      <c r="BE661" s="120">
        <v>113786</v>
      </c>
      <c r="BF661" s="121">
        <v>118842</v>
      </c>
      <c r="BH661" s="119">
        <v>39500</v>
      </c>
      <c r="BI661" s="120">
        <v>52150</v>
      </c>
      <c r="BJ661" s="120">
        <v>55310</v>
      </c>
      <c r="BK661" s="120">
        <v>58470</v>
      </c>
      <c r="BL661" s="120">
        <v>61630</v>
      </c>
      <c r="BM661" s="120">
        <v>64790</v>
      </c>
      <c r="BN661" s="120">
        <v>67950</v>
      </c>
      <c r="BO661" s="120">
        <v>71110</v>
      </c>
      <c r="BP661" s="121">
        <v>74270</v>
      </c>
      <c r="BQ661" s="119">
        <v>63200</v>
      </c>
      <c r="BR661" s="120">
        <v>83450</v>
      </c>
      <c r="BS661" s="120">
        <v>88506</v>
      </c>
      <c r="BT661" s="120">
        <v>93562</v>
      </c>
      <c r="BU661" s="120">
        <v>98618</v>
      </c>
      <c r="BV661" s="120">
        <v>103674</v>
      </c>
      <c r="BW661" s="120">
        <v>108730</v>
      </c>
      <c r="BX661" s="120">
        <v>113786</v>
      </c>
      <c r="BY661" s="121">
        <v>118842</v>
      </c>
    </row>
    <row r="662" spans="1:77" x14ac:dyDescent="0.25">
      <c r="A662" s="85" t="s">
        <v>836</v>
      </c>
      <c r="C662">
        <v>35400</v>
      </c>
      <c r="D662">
        <v>46750</v>
      </c>
      <c r="E662">
        <v>49582</v>
      </c>
      <c r="F662">
        <v>52414</v>
      </c>
      <c r="G662">
        <v>55246</v>
      </c>
      <c r="H662">
        <v>58078</v>
      </c>
      <c r="I662">
        <v>60910</v>
      </c>
      <c r="J662">
        <v>63742</v>
      </c>
      <c r="K662">
        <v>66574</v>
      </c>
      <c r="L662">
        <v>56650</v>
      </c>
      <c r="M662">
        <v>74800</v>
      </c>
      <c r="N662">
        <v>79332</v>
      </c>
      <c r="O662">
        <v>83864</v>
      </c>
      <c r="P662">
        <v>88396</v>
      </c>
      <c r="Q662">
        <v>92928</v>
      </c>
      <c r="R662">
        <v>97460</v>
      </c>
      <c r="S662">
        <v>101992</v>
      </c>
      <c r="T662">
        <v>106524</v>
      </c>
      <c r="V662" s="119">
        <v>38900</v>
      </c>
      <c r="W662" s="120">
        <v>51350</v>
      </c>
      <c r="X662" s="120">
        <v>54462</v>
      </c>
      <c r="Y662" s="120">
        <v>57574</v>
      </c>
      <c r="Z662" s="120">
        <v>60686</v>
      </c>
      <c r="AA662" s="120">
        <v>63798</v>
      </c>
      <c r="AB662" s="120">
        <v>66910</v>
      </c>
      <c r="AC662" s="120">
        <v>70022</v>
      </c>
      <c r="AD662" s="121">
        <v>73134</v>
      </c>
      <c r="AE662" s="119">
        <v>62250</v>
      </c>
      <c r="AF662" s="120">
        <v>82200</v>
      </c>
      <c r="AG662" s="120">
        <v>87180</v>
      </c>
      <c r="AH662" s="120">
        <v>92160</v>
      </c>
      <c r="AI662" s="120">
        <v>97140</v>
      </c>
      <c r="AJ662" s="120">
        <v>102120</v>
      </c>
      <c r="AK662" s="120">
        <v>107100</v>
      </c>
      <c r="AL662" s="120">
        <v>112080</v>
      </c>
      <c r="AM662" s="121">
        <v>117060</v>
      </c>
      <c r="AO662" s="119">
        <v>40100</v>
      </c>
      <c r="AP662" s="120">
        <v>52950</v>
      </c>
      <c r="AQ662" s="120">
        <v>56158</v>
      </c>
      <c r="AR662" s="120">
        <v>59366</v>
      </c>
      <c r="AS662" s="120">
        <v>62574</v>
      </c>
      <c r="AT662" s="120">
        <v>65782</v>
      </c>
      <c r="AU662" s="120">
        <v>68990</v>
      </c>
      <c r="AV662" s="120">
        <v>72198</v>
      </c>
      <c r="AW662" s="121">
        <v>75406</v>
      </c>
      <c r="AX662" s="119">
        <v>64150</v>
      </c>
      <c r="AY662" s="120">
        <v>84700</v>
      </c>
      <c r="AZ662" s="120">
        <v>89832</v>
      </c>
      <c r="BA662" s="120">
        <v>94964</v>
      </c>
      <c r="BB662" s="120">
        <v>100096</v>
      </c>
      <c r="BC662" s="120">
        <v>105228</v>
      </c>
      <c r="BD662" s="120">
        <v>110360</v>
      </c>
      <c r="BE662" s="120">
        <v>115492</v>
      </c>
      <c r="BF662" s="121">
        <v>120624</v>
      </c>
      <c r="BH662" s="119">
        <v>40100</v>
      </c>
      <c r="BI662" s="120">
        <v>52950</v>
      </c>
      <c r="BJ662" s="120">
        <v>56158</v>
      </c>
      <c r="BK662" s="120">
        <v>59366</v>
      </c>
      <c r="BL662" s="120">
        <v>62574</v>
      </c>
      <c r="BM662" s="120">
        <v>65782</v>
      </c>
      <c r="BN662" s="120">
        <v>68990</v>
      </c>
      <c r="BO662" s="120">
        <v>72198</v>
      </c>
      <c r="BP662" s="121">
        <v>75406</v>
      </c>
      <c r="BQ662" s="119">
        <v>64150</v>
      </c>
      <c r="BR662" s="120">
        <v>84700</v>
      </c>
      <c r="BS662" s="120">
        <v>89832</v>
      </c>
      <c r="BT662" s="120">
        <v>94964</v>
      </c>
      <c r="BU662" s="120">
        <v>100096</v>
      </c>
      <c r="BV662" s="120">
        <v>105228</v>
      </c>
      <c r="BW662" s="120">
        <v>110360</v>
      </c>
      <c r="BX662" s="120">
        <v>115492</v>
      </c>
      <c r="BY662" s="121">
        <v>120624</v>
      </c>
    </row>
    <row r="663" spans="1:77" x14ac:dyDescent="0.25">
      <c r="A663" s="85" t="s">
        <v>837</v>
      </c>
      <c r="C663">
        <v>34250</v>
      </c>
      <c r="D663">
        <v>45250</v>
      </c>
      <c r="E663">
        <v>47990</v>
      </c>
      <c r="F663">
        <v>50730</v>
      </c>
      <c r="G663">
        <v>53470</v>
      </c>
      <c r="H663">
        <v>56210</v>
      </c>
      <c r="I663">
        <v>58950</v>
      </c>
      <c r="J663">
        <v>61690</v>
      </c>
      <c r="K663">
        <v>64430</v>
      </c>
      <c r="L663">
        <v>54800</v>
      </c>
      <c r="M663">
        <v>72350</v>
      </c>
      <c r="N663">
        <v>76734</v>
      </c>
      <c r="O663">
        <v>81118</v>
      </c>
      <c r="P663">
        <v>85502</v>
      </c>
      <c r="Q663">
        <v>89886</v>
      </c>
      <c r="R663">
        <v>94270</v>
      </c>
      <c r="S663">
        <v>98654</v>
      </c>
      <c r="T663">
        <v>103038</v>
      </c>
      <c r="V663" s="119">
        <v>37500</v>
      </c>
      <c r="W663" s="120">
        <v>49500</v>
      </c>
      <c r="X663" s="120">
        <v>52500</v>
      </c>
      <c r="Y663" s="120">
        <v>55500</v>
      </c>
      <c r="Z663" s="120">
        <v>58500</v>
      </c>
      <c r="AA663" s="120">
        <v>61500</v>
      </c>
      <c r="AB663" s="120">
        <v>64500</v>
      </c>
      <c r="AC663" s="120">
        <v>67500</v>
      </c>
      <c r="AD663" s="121">
        <v>70500</v>
      </c>
      <c r="AE663" s="119">
        <v>60000</v>
      </c>
      <c r="AF663" s="120">
        <v>79200</v>
      </c>
      <c r="AG663" s="120">
        <v>84000</v>
      </c>
      <c r="AH663" s="120">
        <v>88800</v>
      </c>
      <c r="AI663" s="120">
        <v>93600</v>
      </c>
      <c r="AJ663" s="120">
        <v>98400</v>
      </c>
      <c r="AK663" s="120">
        <v>103200</v>
      </c>
      <c r="AL663" s="120">
        <v>108000</v>
      </c>
      <c r="AM663" s="121">
        <v>112800</v>
      </c>
      <c r="AO663" s="119">
        <v>39150</v>
      </c>
      <c r="AP663" s="120">
        <v>51700</v>
      </c>
      <c r="AQ663" s="120">
        <v>54832</v>
      </c>
      <c r="AR663" s="120">
        <v>57964</v>
      </c>
      <c r="AS663" s="120">
        <v>61096</v>
      </c>
      <c r="AT663" s="120">
        <v>64228</v>
      </c>
      <c r="AU663" s="120">
        <v>67360</v>
      </c>
      <c r="AV663" s="120">
        <v>70492</v>
      </c>
      <c r="AW663" s="121">
        <v>73624</v>
      </c>
      <c r="AX663" s="119">
        <v>62650</v>
      </c>
      <c r="AY663" s="120">
        <v>82700</v>
      </c>
      <c r="AZ663" s="120">
        <v>87712</v>
      </c>
      <c r="BA663" s="120">
        <v>92724</v>
      </c>
      <c r="BB663" s="120">
        <v>97736</v>
      </c>
      <c r="BC663" s="120">
        <v>102748</v>
      </c>
      <c r="BD663" s="120">
        <v>107760</v>
      </c>
      <c r="BE663" s="120">
        <v>112772</v>
      </c>
      <c r="BF663" s="121">
        <v>117784</v>
      </c>
      <c r="BH663" s="119">
        <v>39950</v>
      </c>
      <c r="BI663" s="120">
        <v>52750</v>
      </c>
      <c r="BJ663" s="120">
        <v>55946</v>
      </c>
      <c r="BK663" s="120">
        <v>59142</v>
      </c>
      <c r="BL663" s="120">
        <v>62338</v>
      </c>
      <c r="BM663" s="120">
        <v>65534</v>
      </c>
      <c r="BN663" s="120">
        <v>68730</v>
      </c>
      <c r="BO663" s="120">
        <v>71926</v>
      </c>
      <c r="BP663" s="121">
        <v>75122</v>
      </c>
      <c r="BQ663" s="119">
        <v>63900</v>
      </c>
      <c r="BR663" s="120">
        <v>84350</v>
      </c>
      <c r="BS663" s="120">
        <v>89462</v>
      </c>
      <c r="BT663" s="120">
        <v>94574</v>
      </c>
      <c r="BU663" s="120">
        <v>99686</v>
      </c>
      <c r="BV663" s="120">
        <v>104798</v>
      </c>
      <c r="BW663" s="120">
        <v>109910</v>
      </c>
      <c r="BX663" s="120">
        <v>115022</v>
      </c>
      <c r="BY663" s="121">
        <v>120134</v>
      </c>
    </row>
    <row r="664" spans="1:77" x14ac:dyDescent="0.25">
      <c r="A664" s="85" t="s">
        <v>838</v>
      </c>
      <c r="C664">
        <v>34250</v>
      </c>
      <c r="D664">
        <v>45250</v>
      </c>
      <c r="E664">
        <v>47990</v>
      </c>
      <c r="F664">
        <v>50730</v>
      </c>
      <c r="G664">
        <v>53470</v>
      </c>
      <c r="H664">
        <v>56210</v>
      </c>
      <c r="I664">
        <v>58950</v>
      </c>
      <c r="J664">
        <v>61690</v>
      </c>
      <c r="K664">
        <v>64430</v>
      </c>
      <c r="L664">
        <v>54800</v>
      </c>
      <c r="M664">
        <v>72350</v>
      </c>
      <c r="N664">
        <v>76734</v>
      </c>
      <c r="O664">
        <v>81118</v>
      </c>
      <c r="P664">
        <v>85502</v>
      </c>
      <c r="Q664">
        <v>89886</v>
      </c>
      <c r="R664">
        <v>94270</v>
      </c>
      <c r="S664">
        <v>98654</v>
      </c>
      <c r="T664">
        <v>103038</v>
      </c>
      <c r="V664" s="119">
        <v>34850</v>
      </c>
      <c r="W664" s="120">
        <v>46050</v>
      </c>
      <c r="X664" s="120">
        <v>48838</v>
      </c>
      <c r="Y664" s="120">
        <v>51626</v>
      </c>
      <c r="Z664" s="120">
        <v>54414</v>
      </c>
      <c r="AA664" s="120">
        <v>57202</v>
      </c>
      <c r="AB664" s="120">
        <v>59990</v>
      </c>
      <c r="AC664" s="120">
        <v>62778</v>
      </c>
      <c r="AD664" s="121">
        <v>65566</v>
      </c>
      <c r="AE664" s="119">
        <v>55750</v>
      </c>
      <c r="AF664" s="120">
        <v>73600</v>
      </c>
      <c r="AG664" s="120">
        <v>78060</v>
      </c>
      <c r="AH664" s="120">
        <v>82520</v>
      </c>
      <c r="AI664" s="120">
        <v>86980</v>
      </c>
      <c r="AJ664" s="120">
        <v>91440</v>
      </c>
      <c r="AK664" s="120">
        <v>95900</v>
      </c>
      <c r="AL664" s="120">
        <v>100360</v>
      </c>
      <c r="AM664" s="121">
        <v>104820</v>
      </c>
      <c r="AO664" s="119">
        <v>37100</v>
      </c>
      <c r="AP664" s="120">
        <v>49000</v>
      </c>
      <c r="AQ664" s="120">
        <v>51968</v>
      </c>
      <c r="AR664" s="120">
        <v>54936</v>
      </c>
      <c r="AS664" s="120">
        <v>57904</v>
      </c>
      <c r="AT664" s="120">
        <v>60872</v>
      </c>
      <c r="AU664" s="120">
        <v>63840</v>
      </c>
      <c r="AV664" s="120">
        <v>66808</v>
      </c>
      <c r="AW664" s="121">
        <v>69776</v>
      </c>
      <c r="AX664" s="119">
        <v>59350</v>
      </c>
      <c r="AY664" s="120">
        <v>78350</v>
      </c>
      <c r="AZ664" s="120">
        <v>83098</v>
      </c>
      <c r="BA664" s="120">
        <v>87846</v>
      </c>
      <c r="BB664" s="120">
        <v>92594</v>
      </c>
      <c r="BC664" s="120">
        <v>97342</v>
      </c>
      <c r="BD664" s="120">
        <v>102090</v>
      </c>
      <c r="BE664" s="120">
        <v>106838</v>
      </c>
      <c r="BF664" s="121">
        <v>111586</v>
      </c>
      <c r="BH664" s="119">
        <v>37950</v>
      </c>
      <c r="BI664" s="120">
        <v>50100</v>
      </c>
      <c r="BJ664" s="120">
        <v>53136</v>
      </c>
      <c r="BK664" s="120">
        <v>56172</v>
      </c>
      <c r="BL664" s="120">
        <v>59208</v>
      </c>
      <c r="BM664" s="120">
        <v>62244</v>
      </c>
      <c r="BN664" s="120">
        <v>65280</v>
      </c>
      <c r="BO664" s="120">
        <v>68316</v>
      </c>
      <c r="BP664" s="121">
        <v>71352</v>
      </c>
      <c r="BQ664" s="119">
        <v>60700</v>
      </c>
      <c r="BR664" s="120">
        <v>80150</v>
      </c>
      <c r="BS664" s="120">
        <v>85006</v>
      </c>
      <c r="BT664" s="120">
        <v>89862</v>
      </c>
      <c r="BU664" s="120">
        <v>94718</v>
      </c>
      <c r="BV664" s="120">
        <v>99574</v>
      </c>
      <c r="BW664" s="120">
        <v>104430</v>
      </c>
      <c r="BX664" s="120">
        <v>109286</v>
      </c>
      <c r="BY664" s="121">
        <v>114142</v>
      </c>
    </row>
    <row r="665" spans="1:77" x14ac:dyDescent="0.25">
      <c r="A665" s="85" t="s">
        <v>839</v>
      </c>
      <c r="C665">
        <v>34250</v>
      </c>
      <c r="D665">
        <v>45250</v>
      </c>
      <c r="E665">
        <v>47990</v>
      </c>
      <c r="F665">
        <v>50730</v>
      </c>
      <c r="G665">
        <v>53470</v>
      </c>
      <c r="H665">
        <v>56210</v>
      </c>
      <c r="I665">
        <v>58950</v>
      </c>
      <c r="J665">
        <v>61690</v>
      </c>
      <c r="K665">
        <v>64430</v>
      </c>
      <c r="L665">
        <v>54800</v>
      </c>
      <c r="M665">
        <v>72350</v>
      </c>
      <c r="N665">
        <v>76734</v>
      </c>
      <c r="O665">
        <v>81118</v>
      </c>
      <c r="P665">
        <v>85502</v>
      </c>
      <c r="Q665">
        <v>89886</v>
      </c>
      <c r="R665">
        <v>94270</v>
      </c>
      <c r="S665">
        <v>98654</v>
      </c>
      <c r="T665">
        <v>103038</v>
      </c>
      <c r="V665" s="119">
        <v>34800</v>
      </c>
      <c r="W665" s="120">
        <v>45950</v>
      </c>
      <c r="X665" s="120">
        <v>48734</v>
      </c>
      <c r="Y665" s="120">
        <v>51518</v>
      </c>
      <c r="Z665" s="120">
        <v>54302</v>
      </c>
      <c r="AA665" s="120">
        <v>57086</v>
      </c>
      <c r="AB665" s="120">
        <v>59870</v>
      </c>
      <c r="AC665" s="120">
        <v>62654</v>
      </c>
      <c r="AD665" s="121">
        <v>65438</v>
      </c>
      <c r="AE665" s="119">
        <v>55700</v>
      </c>
      <c r="AF665" s="120">
        <v>73550</v>
      </c>
      <c r="AG665" s="120">
        <v>78006</v>
      </c>
      <c r="AH665" s="120">
        <v>82462</v>
      </c>
      <c r="AI665" s="120">
        <v>86918</v>
      </c>
      <c r="AJ665" s="120">
        <v>91374</v>
      </c>
      <c r="AK665" s="120">
        <v>95830</v>
      </c>
      <c r="AL665" s="120">
        <v>100286</v>
      </c>
      <c r="AM665" s="121">
        <v>104742</v>
      </c>
      <c r="AO665" s="119">
        <v>37100</v>
      </c>
      <c r="AP665" s="120">
        <v>49000</v>
      </c>
      <c r="AQ665" s="120">
        <v>51968</v>
      </c>
      <c r="AR665" s="120">
        <v>54936</v>
      </c>
      <c r="AS665" s="120">
        <v>57904</v>
      </c>
      <c r="AT665" s="120">
        <v>60872</v>
      </c>
      <c r="AU665" s="120">
        <v>63840</v>
      </c>
      <c r="AV665" s="120">
        <v>66808</v>
      </c>
      <c r="AW665" s="121">
        <v>69776</v>
      </c>
      <c r="AX665" s="119">
        <v>59350</v>
      </c>
      <c r="AY665" s="120">
        <v>78350</v>
      </c>
      <c r="AZ665" s="120">
        <v>83098</v>
      </c>
      <c r="BA665" s="120">
        <v>87846</v>
      </c>
      <c r="BB665" s="120">
        <v>92594</v>
      </c>
      <c r="BC665" s="120">
        <v>97342</v>
      </c>
      <c r="BD665" s="120">
        <v>102090</v>
      </c>
      <c r="BE665" s="120">
        <v>106838</v>
      </c>
      <c r="BF665" s="121">
        <v>111586</v>
      </c>
      <c r="BH665" s="119">
        <v>37950</v>
      </c>
      <c r="BI665" s="120">
        <v>50100</v>
      </c>
      <c r="BJ665" s="120">
        <v>53136</v>
      </c>
      <c r="BK665" s="120">
        <v>56172</v>
      </c>
      <c r="BL665" s="120">
        <v>59208</v>
      </c>
      <c r="BM665" s="120">
        <v>62244</v>
      </c>
      <c r="BN665" s="120">
        <v>65280</v>
      </c>
      <c r="BO665" s="120">
        <v>68316</v>
      </c>
      <c r="BP665" s="121">
        <v>71352</v>
      </c>
      <c r="BQ665" s="119">
        <v>60700</v>
      </c>
      <c r="BR665" s="120">
        <v>80150</v>
      </c>
      <c r="BS665" s="120">
        <v>85006</v>
      </c>
      <c r="BT665" s="120">
        <v>89862</v>
      </c>
      <c r="BU665" s="120">
        <v>94718</v>
      </c>
      <c r="BV665" s="120">
        <v>99574</v>
      </c>
      <c r="BW665" s="120">
        <v>104430</v>
      </c>
      <c r="BX665" s="120">
        <v>109286</v>
      </c>
      <c r="BY665" s="121">
        <v>114142</v>
      </c>
    </row>
    <row r="666" spans="1:77" x14ac:dyDescent="0.25">
      <c r="A666" s="85" t="s">
        <v>840</v>
      </c>
      <c r="C666">
        <v>43000</v>
      </c>
      <c r="D666">
        <v>56800</v>
      </c>
      <c r="E666">
        <v>60240</v>
      </c>
      <c r="F666">
        <v>63680</v>
      </c>
      <c r="G666">
        <v>67120</v>
      </c>
      <c r="H666">
        <v>70560</v>
      </c>
      <c r="I666">
        <v>74000</v>
      </c>
      <c r="J666">
        <v>77440</v>
      </c>
      <c r="K666">
        <v>80880</v>
      </c>
      <c r="L666">
        <v>68800</v>
      </c>
      <c r="M666">
        <v>90800</v>
      </c>
      <c r="N666">
        <v>96304</v>
      </c>
      <c r="O666">
        <v>101808</v>
      </c>
      <c r="P666">
        <v>107312</v>
      </c>
      <c r="Q666">
        <v>112816</v>
      </c>
      <c r="R666">
        <v>118320</v>
      </c>
      <c r="S666">
        <v>123824</v>
      </c>
      <c r="T666">
        <v>129328</v>
      </c>
      <c r="V666" s="119">
        <v>44750</v>
      </c>
      <c r="W666" s="120">
        <v>59100</v>
      </c>
      <c r="X666" s="120">
        <v>62680</v>
      </c>
      <c r="Y666" s="120">
        <v>66260</v>
      </c>
      <c r="Z666" s="120">
        <v>69840</v>
      </c>
      <c r="AA666" s="120">
        <v>73420</v>
      </c>
      <c r="AB666" s="120">
        <v>77000</v>
      </c>
      <c r="AC666" s="120">
        <v>80580</v>
      </c>
      <c r="AD666" s="121">
        <v>84160</v>
      </c>
      <c r="AE666" s="119">
        <v>71600</v>
      </c>
      <c r="AF666" s="120">
        <v>94550</v>
      </c>
      <c r="AG666" s="120">
        <v>100278</v>
      </c>
      <c r="AH666" s="120">
        <v>106006</v>
      </c>
      <c r="AI666" s="120">
        <v>111734</v>
      </c>
      <c r="AJ666" s="120">
        <v>117462</v>
      </c>
      <c r="AK666" s="120">
        <v>123190</v>
      </c>
      <c r="AL666" s="120">
        <v>128918</v>
      </c>
      <c r="AM666" s="121">
        <v>134646</v>
      </c>
      <c r="AO666" s="119">
        <v>48850</v>
      </c>
      <c r="AP666" s="120">
        <v>64500</v>
      </c>
      <c r="AQ666" s="120">
        <v>68408</v>
      </c>
      <c r="AR666" s="120">
        <v>72316</v>
      </c>
      <c r="AS666" s="120">
        <v>76224</v>
      </c>
      <c r="AT666" s="120">
        <v>80132</v>
      </c>
      <c r="AU666" s="120">
        <v>84040</v>
      </c>
      <c r="AV666" s="120">
        <v>87948</v>
      </c>
      <c r="AW666" s="121">
        <v>91856</v>
      </c>
      <c r="AX666" s="119">
        <v>78150</v>
      </c>
      <c r="AY666" s="120">
        <v>103200</v>
      </c>
      <c r="AZ666" s="120">
        <v>109452</v>
      </c>
      <c r="BA666" s="120">
        <v>115704</v>
      </c>
      <c r="BB666" s="120">
        <v>121956</v>
      </c>
      <c r="BC666" s="120">
        <v>128208</v>
      </c>
      <c r="BD666" s="120">
        <v>134460</v>
      </c>
      <c r="BE666" s="120">
        <v>140712</v>
      </c>
      <c r="BF666" s="121">
        <v>146964</v>
      </c>
      <c r="BH666" s="119">
        <v>48850</v>
      </c>
      <c r="BI666" s="120">
        <v>64500</v>
      </c>
      <c r="BJ666" s="120">
        <v>68408</v>
      </c>
      <c r="BK666" s="120">
        <v>72316</v>
      </c>
      <c r="BL666" s="120">
        <v>76224</v>
      </c>
      <c r="BM666" s="120">
        <v>80132</v>
      </c>
      <c r="BN666" s="120">
        <v>84040</v>
      </c>
      <c r="BO666" s="120">
        <v>87948</v>
      </c>
      <c r="BP666" s="121">
        <v>91856</v>
      </c>
      <c r="BQ666" s="119">
        <v>78150</v>
      </c>
      <c r="BR666" s="120">
        <v>103200</v>
      </c>
      <c r="BS666" s="120">
        <v>109452</v>
      </c>
      <c r="BT666" s="120">
        <v>115704</v>
      </c>
      <c r="BU666" s="120">
        <v>121956</v>
      </c>
      <c r="BV666" s="120">
        <v>128208</v>
      </c>
      <c r="BW666" s="120">
        <v>134460</v>
      </c>
      <c r="BX666" s="120">
        <v>140712</v>
      </c>
      <c r="BY666" s="121">
        <v>146964</v>
      </c>
    </row>
    <row r="667" spans="1:77" x14ac:dyDescent="0.25">
      <c r="A667" s="85" t="s">
        <v>841</v>
      </c>
      <c r="C667">
        <v>37000</v>
      </c>
      <c r="D667">
        <v>48850</v>
      </c>
      <c r="E667">
        <v>51810</v>
      </c>
      <c r="F667">
        <v>54770</v>
      </c>
      <c r="G667">
        <v>57730</v>
      </c>
      <c r="H667">
        <v>60690</v>
      </c>
      <c r="I667">
        <v>63650</v>
      </c>
      <c r="J667">
        <v>66610</v>
      </c>
      <c r="K667">
        <v>69570</v>
      </c>
      <c r="L667">
        <v>59200</v>
      </c>
      <c r="M667">
        <v>78150</v>
      </c>
      <c r="N667">
        <v>82886</v>
      </c>
      <c r="O667">
        <v>87622</v>
      </c>
      <c r="P667">
        <v>92358</v>
      </c>
      <c r="Q667">
        <v>97094</v>
      </c>
      <c r="R667">
        <v>101830</v>
      </c>
      <c r="S667">
        <v>106566</v>
      </c>
      <c r="T667">
        <v>111302</v>
      </c>
      <c r="V667" s="119">
        <v>38350</v>
      </c>
      <c r="W667" s="120">
        <v>50650</v>
      </c>
      <c r="X667" s="120">
        <v>53718</v>
      </c>
      <c r="Y667" s="120">
        <v>56786</v>
      </c>
      <c r="Z667" s="120">
        <v>59854</v>
      </c>
      <c r="AA667" s="120">
        <v>62922</v>
      </c>
      <c r="AB667" s="120">
        <v>65990</v>
      </c>
      <c r="AC667" s="120">
        <v>69058</v>
      </c>
      <c r="AD667" s="121">
        <v>72126</v>
      </c>
      <c r="AE667" s="119">
        <v>61350</v>
      </c>
      <c r="AF667" s="120">
        <v>81000</v>
      </c>
      <c r="AG667" s="120">
        <v>85908</v>
      </c>
      <c r="AH667" s="120">
        <v>90816</v>
      </c>
      <c r="AI667" s="120">
        <v>95724</v>
      </c>
      <c r="AJ667" s="120">
        <v>100632</v>
      </c>
      <c r="AK667" s="120">
        <v>105540</v>
      </c>
      <c r="AL667" s="120">
        <v>110448</v>
      </c>
      <c r="AM667" s="121">
        <v>115356</v>
      </c>
      <c r="AO667" s="119">
        <v>40800</v>
      </c>
      <c r="AP667" s="120">
        <v>53900</v>
      </c>
      <c r="AQ667" s="120">
        <v>57164</v>
      </c>
      <c r="AR667" s="120">
        <v>60428</v>
      </c>
      <c r="AS667" s="120">
        <v>63692</v>
      </c>
      <c r="AT667" s="120">
        <v>66956</v>
      </c>
      <c r="AU667" s="120">
        <v>70220</v>
      </c>
      <c r="AV667" s="120">
        <v>73484</v>
      </c>
      <c r="AW667" s="121">
        <v>76748</v>
      </c>
      <c r="AX667" s="119">
        <v>65300</v>
      </c>
      <c r="AY667" s="120">
        <v>86200</v>
      </c>
      <c r="AZ667" s="120">
        <v>91424</v>
      </c>
      <c r="BA667" s="120">
        <v>96648</v>
      </c>
      <c r="BB667" s="120">
        <v>101872</v>
      </c>
      <c r="BC667" s="120">
        <v>107096</v>
      </c>
      <c r="BD667" s="120">
        <v>112320</v>
      </c>
      <c r="BE667" s="120">
        <v>117544</v>
      </c>
      <c r="BF667" s="121">
        <v>122768</v>
      </c>
      <c r="BH667" s="119">
        <v>40800</v>
      </c>
      <c r="BI667" s="120">
        <v>53900</v>
      </c>
      <c r="BJ667" s="120">
        <v>57164</v>
      </c>
      <c r="BK667" s="120">
        <v>60428</v>
      </c>
      <c r="BL667" s="120">
        <v>63692</v>
      </c>
      <c r="BM667" s="120">
        <v>66956</v>
      </c>
      <c r="BN667" s="120">
        <v>70220</v>
      </c>
      <c r="BO667" s="120">
        <v>73484</v>
      </c>
      <c r="BP667" s="121">
        <v>76748</v>
      </c>
      <c r="BQ667" s="119">
        <v>65300</v>
      </c>
      <c r="BR667" s="120">
        <v>86200</v>
      </c>
      <c r="BS667" s="120">
        <v>91424</v>
      </c>
      <c r="BT667" s="120">
        <v>96648</v>
      </c>
      <c r="BU667" s="120">
        <v>101872</v>
      </c>
      <c r="BV667" s="120">
        <v>107096</v>
      </c>
      <c r="BW667" s="120">
        <v>112320</v>
      </c>
      <c r="BX667" s="120">
        <v>117544</v>
      </c>
      <c r="BY667" s="121">
        <v>122768</v>
      </c>
    </row>
    <row r="668" spans="1:77" x14ac:dyDescent="0.25">
      <c r="A668" s="85" t="s">
        <v>842</v>
      </c>
      <c r="C668">
        <v>34250</v>
      </c>
      <c r="D668">
        <v>45250</v>
      </c>
      <c r="E668">
        <v>47990</v>
      </c>
      <c r="F668">
        <v>50730</v>
      </c>
      <c r="G668">
        <v>53470</v>
      </c>
      <c r="H668">
        <v>56210</v>
      </c>
      <c r="I668">
        <v>58950</v>
      </c>
      <c r="J668">
        <v>61690</v>
      </c>
      <c r="K668">
        <v>64430</v>
      </c>
      <c r="L668">
        <v>54800</v>
      </c>
      <c r="M668">
        <v>72350</v>
      </c>
      <c r="N668">
        <v>76734</v>
      </c>
      <c r="O668">
        <v>81118</v>
      </c>
      <c r="P668">
        <v>85502</v>
      </c>
      <c r="Q668">
        <v>89886</v>
      </c>
      <c r="R668">
        <v>94270</v>
      </c>
      <c r="S668">
        <v>98654</v>
      </c>
      <c r="T668">
        <v>103038</v>
      </c>
      <c r="V668" s="119">
        <v>35100</v>
      </c>
      <c r="W668" s="120">
        <v>46350</v>
      </c>
      <c r="X668" s="120">
        <v>49158</v>
      </c>
      <c r="Y668" s="120">
        <v>51966</v>
      </c>
      <c r="Z668" s="120">
        <v>54774</v>
      </c>
      <c r="AA668" s="120">
        <v>57582</v>
      </c>
      <c r="AB668" s="120">
        <v>60390</v>
      </c>
      <c r="AC668" s="120">
        <v>63198</v>
      </c>
      <c r="AD668" s="121">
        <v>66006</v>
      </c>
      <c r="AE668" s="119">
        <v>56150</v>
      </c>
      <c r="AF668" s="120">
        <v>74150</v>
      </c>
      <c r="AG668" s="120">
        <v>78642</v>
      </c>
      <c r="AH668" s="120">
        <v>83134</v>
      </c>
      <c r="AI668" s="120">
        <v>87626</v>
      </c>
      <c r="AJ668" s="120">
        <v>92118</v>
      </c>
      <c r="AK668" s="120">
        <v>96610</v>
      </c>
      <c r="AL668" s="120">
        <v>101102</v>
      </c>
      <c r="AM668" s="121">
        <v>105594</v>
      </c>
      <c r="AO668" s="119">
        <v>37100</v>
      </c>
      <c r="AP668" s="120">
        <v>49000</v>
      </c>
      <c r="AQ668" s="120">
        <v>51968</v>
      </c>
      <c r="AR668" s="120">
        <v>54936</v>
      </c>
      <c r="AS668" s="120">
        <v>57904</v>
      </c>
      <c r="AT668" s="120">
        <v>60872</v>
      </c>
      <c r="AU668" s="120">
        <v>63840</v>
      </c>
      <c r="AV668" s="120">
        <v>66808</v>
      </c>
      <c r="AW668" s="121">
        <v>69776</v>
      </c>
      <c r="AX668" s="119">
        <v>59350</v>
      </c>
      <c r="AY668" s="120">
        <v>78350</v>
      </c>
      <c r="AZ668" s="120">
        <v>83098</v>
      </c>
      <c r="BA668" s="120">
        <v>87846</v>
      </c>
      <c r="BB668" s="120">
        <v>92594</v>
      </c>
      <c r="BC668" s="120">
        <v>97342</v>
      </c>
      <c r="BD668" s="120">
        <v>102090</v>
      </c>
      <c r="BE668" s="120">
        <v>106838</v>
      </c>
      <c r="BF668" s="121">
        <v>111586</v>
      </c>
      <c r="BH668" s="119">
        <v>37950</v>
      </c>
      <c r="BI668" s="120">
        <v>50100</v>
      </c>
      <c r="BJ668" s="120">
        <v>53136</v>
      </c>
      <c r="BK668" s="120">
        <v>56172</v>
      </c>
      <c r="BL668" s="120">
        <v>59208</v>
      </c>
      <c r="BM668" s="120">
        <v>62244</v>
      </c>
      <c r="BN668" s="120">
        <v>65280</v>
      </c>
      <c r="BO668" s="120">
        <v>68316</v>
      </c>
      <c r="BP668" s="121">
        <v>71352</v>
      </c>
      <c r="BQ668" s="119">
        <v>60700</v>
      </c>
      <c r="BR668" s="120">
        <v>80150</v>
      </c>
      <c r="BS668" s="120">
        <v>85006</v>
      </c>
      <c r="BT668" s="120">
        <v>89862</v>
      </c>
      <c r="BU668" s="120">
        <v>94718</v>
      </c>
      <c r="BV668" s="120">
        <v>99574</v>
      </c>
      <c r="BW668" s="120">
        <v>104430</v>
      </c>
      <c r="BX668" s="120">
        <v>109286</v>
      </c>
      <c r="BY668" s="121">
        <v>114142</v>
      </c>
    </row>
    <row r="669" spans="1:77" x14ac:dyDescent="0.25">
      <c r="A669" s="85" t="s">
        <v>843</v>
      </c>
      <c r="C669">
        <v>34250</v>
      </c>
      <c r="D669">
        <v>45250</v>
      </c>
      <c r="E669">
        <v>47990</v>
      </c>
      <c r="F669">
        <v>50730</v>
      </c>
      <c r="G669">
        <v>53470</v>
      </c>
      <c r="H669">
        <v>56210</v>
      </c>
      <c r="I669">
        <v>58950</v>
      </c>
      <c r="J669">
        <v>61690</v>
      </c>
      <c r="K669">
        <v>64430</v>
      </c>
      <c r="L669">
        <v>54800</v>
      </c>
      <c r="M669">
        <v>72350</v>
      </c>
      <c r="N669">
        <v>76734</v>
      </c>
      <c r="O669">
        <v>81118</v>
      </c>
      <c r="P669">
        <v>85502</v>
      </c>
      <c r="Q669">
        <v>89886</v>
      </c>
      <c r="R669">
        <v>94270</v>
      </c>
      <c r="S669">
        <v>98654</v>
      </c>
      <c r="T669">
        <v>103038</v>
      </c>
      <c r="V669" s="119">
        <v>34500</v>
      </c>
      <c r="W669" s="120">
        <v>45550</v>
      </c>
      <c r="X669" s="120">
        <v>48310</v>
      </c>
      <c r="Y669" s="120">
        <v>51070</v>
      </c>
      <c r="Z669" s="120">
        <v>53830</v>
      </c>
      <c r="AA669" s="120">
        <v>56590</v>
      </c>
      <c r="AB669" s="120">
        <v>59350</v>
      </c>
      <c r="AC669" s="120">
        <v>62110</v>
      </c>
      <c r="AD669" s="121">
        <v>64870</v>
      </c>
      <c r="AE669" s="119">
        <v>55200</v>
      </c>
      <c r="AF669" s="120">
        <v>72900</v>
      </c>
      <c r="AG669" s="120">
        <v>77316</v>
      </c>
      <c r="AH669" s="120">
        <v>81732</v>
      </c>
      <c r="AI669" s="120">
        <v>86148</v>
      </c>
      <c r="AJ669" s="120">
        <v>90564</v>
      </c>
      <c r="AK669" s="120">
        <v>94980</v>
      </c>
      <c r="AL669" s="120">
        <v>99396</v>
      </c>
      <c r="AM669" s="121">
        <v>103812</v>
      </c>
      <c r="AO669" s="119">
        <v>37100</v>
      </c>
      <c r="AP669" s="120">
        <v>49000</v>
      </c>
      <c r="AQ669" s="120">
        <v>51968</v>
      </c>
      <c r="AR669" s="120">
        <v>54936</v>
      </c>
      <c r="AS669" s="120">
        <v>57904</v>
      </c>
      <c r="AT669" s="120">
        <v>60872</v>
      </c>
      <c r="AU669" s="120">
        <v>63840</v>
      </c>
      <c r="AV669" s="120">
        <v>66808</v>
      </c>
      <c r="AW669" s="121">
        <v>69776</v>
      </c>
      <c r="AX669" s="119">
        <v>59350</v>
      </c>
      <c r="AY669" s="120">
        <v>78350</v>
      </c>
      <c r="AZ669" s="120">
        <v>83098</v>
      </c>
      <c r="BA669" s="120">
        <v>87846</v>
      </c>
      <c r="BB669" s="120">
        <v>92594</v>
      </c>
      <c r="BC669" s="120">
        <v>97342</v>
      </c>
      <c r="BD669" s="120">
        <v>102090</v>
      </c>
      <c r="BE669" s="120">
        <v>106838</v>
      </c>
      <c r="BF669" s="121">
        <v>111586</v>
      </c>
      <c r="BH669" s="119">
        <v>37950</v>
      </c>
      <c r="BI669" s="120">
        <v>50100</v>
      </c>
      <c r="BJ669" s="120">
        <v>53136</v>
      </c>
      <c r="BK669" s="120">
        <v>56172</v>
      </c>
      <c r="BL669" s="120">
        <v>59208</v>
      </c>
      <c r="BM669" s="120">
        <v>62244</v>
      </c>
      <c r="BN669" s="120">
        <v>65280</v>
      </c>
      <c r="BO669" s="120">
        <v>68316</v>
      </c>
      <c r="BP669" s="121">
        <v>71352</v>
      </c>
      <c r="BQ669" s="119">
        <v>60700</v>
      </c>
      <c r="BR669" s="120">
        <v>80150</v>
      </c>
      <c r="BS669" s="120">
        <v>85006</v>
      </c>
      <c r="BT669" s="120">
        <v>89862</v>
      </c>
      <c r="BU669" s="120">
        <v>94718</v>
      </c>
      <c r="BV669" s="120">
        <v>99574</v>
      </c>
      <c r="BW669" s="120">
        <v>104430</v>
      </c>
      <c r="BX669" s="120">
        <v>109286</v>
      </c>
      <c r="BY669" s="121">
        <v>114142</v>
      </c>
    </row>
    <row r="670" spans="1:77" x14ac:dyDescent="0.25">
      <c r="A670" s="85" t="s">
        <v>844</v>
      </c>
      <c r="C670">
        <v>34250</v>
      </c>
      <c r="D670">
        <v>45250</v>
      </c>
      <c r="E670">
        <v>47990</v>
      </c>
      <c r="F670">
        <v>50730</v>
      </c>
      <c r="G670">
        <v>53470</v>
      </c>
      <c r="H670">
        <v>56210</v>
      </c>
      <c r="I670">
        <v>58950</v>
      </c>
      <c r="J670">
        <v>61690</v>
      </c>
      <c r="K670">
        <v>64430</v>
      </c>
      <c r="L670">
        <v>54800</v>
      </c>
      <c r="M670">
        <v>72350</v>
      </c>
      <c r="N670">
        <v>76734</v>
      </c>
      <c r="O670">
        <v>81118</v>
      </c>
      <c r="P670">
        <v>85502</v>
      </c>
      <c r="Q670">
        <v>89886</v>
      </c>
      <c r="R670">
        <v>94270</v>
      </c>
      <c r="S670">
        <v>98654</v>
      </c>
      <c r="T670">
        <v>103038</v>
      </c>
      <c r="V670" s="119">
        <v>37400</v>
      </c>
      <c r="W670" s="120">
        <v>49400</v>
      </c>
      <c r="X670" s="120">
        <v>52392</v>
      </c>
      <c r="Y670" s="120">
        <v>55384</v>
      </c>
      <c r="Z670" s="120">
        <v>58376</v>
      </c>
      <c r="AA670" s="120">
        <v>61368</v>
      </c>
      <c r="AB670" s="120">
        <v>64360</v>
      </c>
      <c r="AC670" s="120">
        <v>67352</v>
      </c>
      <c r="AD670" s="121">
        <v>70344</v>
      </c>
      <c r="AE670" s="119">
        <v>59850</v>
      </c>
      <c r="AF670" s="120">
        <v>79050</v>
      </c>
      <c r="AG670" s="120">
        <v>83838</v>
      </c>
      <c r="AH670" s="120">
        <v>88626</v>
      </c>
      <c r="AI670" s="120">
        <v>93414</v>
      </c>
      <c r="AJ670" s="120">
        <v>98202</v>
      </c>
      <c r="AK670" s="120">
        <v>102990</v>
      </c>
      <c r="AL670" s="120">
        <v>107778</v>
      </c>
      <c r="AM670" s="121">
        <v>112566</v>
      </c>
      <c r="AO670" s="119">
        <v>40850</v>
      </c>
      <c r="AP670" s="120">
        <v>53950</v>
      </c>
      <c r="AQ670" s="120">
        <v>57218</v>
      </c>
      <c r="AR670" s="120">
        <v>60486</v>
      </c>
      <c r="AS670" s="120">
        <v>63754</v>
      </c>
      <c r="AT670" s="120">
        <v>67022</v>
      </c>
      <c r="AU670" s="120">
        <v>70290</v>
      </c>
      <c r="AV670" s="120">
        <v>73558</v>
      </c>
      <c r="AW670" s="121">
        <v>76826</v>
      </c>
      <c r="AX670" s="119">
        <v>65350</v>
      </c>
      <c r="AY670" s="120">
        <v>86300</v>
      </c>
      <c r="AZ670" s="120">
        <v>91528</v>
      </c>
      <c r="BA670" s="120">
        <v>96756</v>
      </c>
      <c r="BB670" s="120">
        <v>101984</v>
      </c>
      <c r="BC670" s="120">
        <v>107212</v>
      </c>
      <c r="BD670" s="120">
        <v>112440</v>
      </c>
      <c r="BE670" s="120">
        <v>117668</v>
      </c>
      <c r="BF670" s="121">
        <v>122896</v>
      </c>
      <c r="BH670" s="119">
        <v>44900</v>
      </c>
      <c r="BI670" s="120">
        <v>59300</v>
      </c>
      <c r="BJ670" s="120">
        <v>62892</v>
      </c>
      <c r="BK670" s="120">
        <v>66484</v>
      </c>
      <c r="BL670" s="120">
        <v>70076</v>
      </c>
      <c r="BM670" s="120">
        <v>73668</v>
      </c>
      <c r="BN670" s="120">
        <v>77260</v>
      </c>
      <c r="BO670" s="120">
        <v>80852</v>
      </c>
      <c r="BP670" s="121">
        <v>84444</v>
      </c>
      <c r="BQ670" s="119">
        <v>71850</v>
      </c>
      <c r="BR670" s="120">
        <v>94850</v>
      </c>
      <c r="BS670" s="120">
        <v>100598</v>
      </c>
      <c r="BT670" s="120">
        <v>106346</v>
      </c>
      <c r="BU670" s="120">
        <v>112094</v>
      </c>
      <c r="BV670" s="120">
        <v>117842</v>
      </c>
      <c r="BW670" s="120">
        <v>123590</v>
      </c>
      <c r="BX670" s="120">
        <v>129338</v>
      </c>
      <c r="BY670" s="121">
        <v>135086</v>
      </c>
    </row>
    <row r="671" spans="1:77" x14ac:dyDescent="0.25">
      <c r="A671" s="85" t="s">
        <v>845</v>
      </c>
      <c r="C671">
        <v>43000</v>
      </c>
      <c r="D671">
        <v>56800</v>
      </c>
      <c r="E671">
        <v>60240</v>
      </c>
      <c r="F671">
        <v>63680</v>
      </c>
      <c r="G671">
        <v>67120</v>
      </c>
      <c r="H671">
        <v>70560</v>
      </c>
      <c r="I671">
        <v>74000</v>
      </c>
      <c r="J671">
        <v>77440</v>
      </c>
      <c r="K671">
        <v>80880</v>
      </c>
      <c r="L671">
        <v>68800</v>
      </c>
      <c r="M671">
        <v>90800</v>
      </c>
      <c r="N671">
        <v>96304</v>
      </c>
      <c r="O671">
        <v>101808</v>
      </c>
      <c r="P671">
        <v>107312</v>
      </c>
      <c r="Q671">
        <v>112816</v>
      </c>
      <c r="R671">
        <v>118320</v>
      </c>
      <c r="S671">
        <v>123824</v>
      </c>
      <c r="T671">
        <v>129328</v>
      </c>
      <c r="V671" s="119">
        <v>44750</v>
      </c>
      <c r="W671" s="120">
        <v>59100</v>
      </c>
      <c r="X671" s="120">
        <v>62680</v>
      </c>
      <c r="Y671" s="120">
        <v>66260</v>
      </c>
      <c r="Z671" s="120">
        <v>69840</v>
      </c>
      <c r="AA671" s="120">
        <v>73420</v>
      </c>
      <c r="AB671" s="120">
        <v>77000</v>
      </c>
      <c r="AC671" s="120">
        <v>80580</v>
      </c>
      <c r="AD671" s="121">
        <v>84160</v>
      </c>
      <c r="AE671" s="119">
        <v>71600</v>
      </c>
      <c r="AF671" s="120">
        <v>94550</v>
      </c>
      <c r="AG671" s="120">
        <v>100278</v>
      </c>
      <c r="AH671" s="120">
        <v>106006</v>
      </c>
      <c r="AI671" s="120">
        <v>111734</v>
      </c>
      <c r="AJ671" s="120">
        <v>117462</v>
      </c>
      <c r="AK671" s="120">
        <v>123190</v>
      </c>
      <c r="AL671" s="120">
        <v>128918</v>
      </c>
      <c r="AM671" s="121">
        <v>134646</v>
      </c>
      <c r="AO671" s="119">
        <v>48850</v>
      </c>
      <c r="AP671" s="120">
        <v>64500</v>
      </c>
      <c r="AQ671" s="120">
        <v>68408</v>
      </c>
      <c r="AR671" s="120">
        <v>72316</v>
      </c>
      <c r="AS671" s="120">
        <v>76224</v>
      </c>
      <c r="AT671" s="120">
        <v>80132</v>
      </c>
      <c r="AU671" s="120">
        <v>84040</v>
      </c>
      <c r="AV671" s="120">
        <v>87948</v>
      </c>
      <c r="AW671" s="121">
        <v>91856</v>
      </c>
      <c r="AX671" s="119">
        <v>78150</v>
      </c>
      <c r="AY671" s="120">
        <v>103200</v>
      </c>
      <c r="AZ671" s="120">
        <v>109452</v>
      </c>
      <c r="BA671" s="120">
        <v>115704</v>
      </c>
      <c r="BB671" s="120">
        <v>121956</v>
      </c>
      <c r="BC671" s="120">
        <v>128208</v>
      </c>
      <c r="BD671" s="120">
        <v>134460</v>
      </c>
      <c r="BE671" s="120">
        <v>140712</v>
      </c>
      <c r="BF671" s="121">
        <v>146964</v>
      </c>
      <c r="BH671" s="119">
        <v>48850</v>
      </c>
      <c r="BI671" s="120">
        <v>64500</v>
      </c>
      <c r="BJ671" s="120">
        <v>68408</v>
      </c>
      <c r="BK671" s="120">
        <v>72316</v>
      </c>
      <c r="BL671" s="120">
        <v>76224</v>
      </c>
      <c r="BM671" s="120">
        <v>80132</v>
      </c>
      <c r="BN671" s="120">
        <v>84040</v>
      </c>
      <c r="BO671" s="120">
        <v>87948</v>
      </c>
      <c r="BP671" s="121">
        <v>91856</v>
      </c>
      <c r="BQ671" s="119">
        <v>78150</v>
      </c>
      <c r="BR671" s="120">
        <v>103200</v>
      </c>
      <c r="BS671" s="120">
        <v>109452</v>
      </c>
      <c r="BT671" s="120">
        <v>115704</v>
      </c>
      <c r="BU671" s="120">
        <v>121956</v>
      </c>
      <c r="BV671" s="120">
        <v>128208</v>
      </c>
      <c r="BW671" s="120">
        <v>134460</v>
      </c>
      <c r="BX671" s="120">
        <v>140712</v>
      </c>
      <c r="BY671" s="121">
        <v>146964</v>
      </c>
    </row>
    <row r="672" spans="1:77" x14ac:dyDescent="0.25">
      <c r="A672" s="85" t="s">
        <v>846</v>
      </c>
      <c r="C672">
        <v>34250</v>
      </c>
      <c r="D672">
        <v>45250</v>
      </c>
      <c r="E672">
        <v>47990</v>
      </c>
      <c r="F672">
        <v>50730</v>
      </c>
      <c r="G672">
        <v>53470</v>
      </c>
      <c r="H672">
        <v>56210</v>
      </c>
      <c r="I672">
        <v>58950</v>
      </c>
      <c r="J672">
        <v>61690</v>
      </c>
      <c r="K672">
        <v>64430</v>
      </c>
      <c r="L672">
        <v>54800</v>
      </c>
      <c r="M672">
        <v>72350</v>
      </c>
      <c r="N672">
        <v>76734</v>
      </c>
      <c r="O672">
        <v>81118</v>
      </c>
      <c r="P672">
        <v>85502</v>
      </c>
      <c r="Q672">
        <v>89886</v>
      </c>
      <c r="R672">
        <v>94270</v>
      </c>
      <c r="S672">
        <v>98654</v>
      </c>
      <c r="T672">
        <v>103038</v>
      </c>
      <c r="V672" s="119">
        <v>34500</v>
      </c>
      <c r="W672" s="120">
        <v>45550</v>
      </c>
      <c r="X672" s="120">
        <v>48310</v>
      </c>
      <c r="Y672" s="120">
        <v>51070</v>
      </c>
      <c r="Z672" s="120">
        <v>53830</v>
      </c>
      <c r="AA672" s="120">
        <v>56590</v>
      </c>
      <c r="AB672" s="120">
        <v>59350</v>
      </c>
      <c r="AC672" s="120">
        <v>62110</v>
      </c>
      <c r="AD672" s="121">
        <v>64870</v>
      </c>
      <c r="AE672" s="119">
        <v>55200</v>
      </c>
      <c r="AF672" s="120">
        <v>72900</v>
      </c>
      <c r="AG672" s="120">
        <v>77316</v>
      </c>
      <c r="AH672" s="120">
        <v>81732</v>
      </c>
      <c r="AI672" s="120">
        <v>86148</v>
      </c>
      <c r="AJ672" s="120">
        <v>90564</v>
      </c>
      <c r="AK672" s="120">
        <v>94980</v>
      </c>
      <c r="AL672" s="120">
        <v>99396</v>
      </c>
      <c r="AM672" s="121">
        <v>103812</v>
      </c>
      <c r="AO672" s="119">
        <v>37100</v>
      </c>
      <c r="AP672" s="120">
        <v>49000</v>
      </c>
      <c r="AQ672" s="120">
        <v>51968</v>
      </c>
      <c r="AR672" s="120">
        <v>54936</v>
      </c>
      <c r="AS672" s="120">
        <v>57904</v>
      </c>
      <c r="AT672" s="120">
        <v>60872</v>
      </c>
      <c r="AU672" s="120">
        <v>63840</v>
      </c>
      <c r="AV672" s="120">
        <v>66808</v>
      </c>
      <c r="AW672" s="121">
        <v>69776</v>
      </c>
      <c r="AX672" s="119">
        <v>59350</v>
      </c>
      <c r="AY672" s="120">
        <v>78350</v>
      </c>
      <c r="AZ672" s="120">
        <v>83098</v>
      </c>
      <c r="BA672" s="120">
        <v>87846</v>
      </c>
      <c r="BB672" s="120">
        <v>92594</v>
      </c>
      <c r="BC672" s="120">
        <v>97342</v>
      </c>
      <c r="BD672" s="120">
        <v>102090</v>
      </c>
      <c r="BE672" s="120">
        <v>106838</v>
      </c>
      <c r="BF672" s="121">
        <v>111586</v>
      </c>
      <c r="BH672" s="119">
        <v>37950</v>
      </c>
      <c r="BI672" s="120">
        <v>50100</v>
      </c>
      <c r="BJ672" s="120">
        <v>53136</v>
      </c>
      <c r="BK672" s="120">
        <v>56172</v>
      </c>
      <c r="BL672" s="120">
        <v>59208</v>
      </c>
      <c r="BM672" s="120">
        <v>62244</v>
      </c>
      <c r="BN672" s="120">
        <v>65280</v>
      </c>
      <c r="BO672" s="120">
        <v>68316</v>
      </c>
      <c r="BP672" s="121">
        <v>71352</v>
      </c>
      <c r="BQ672" s="119">
        <v>60700</v>
      </c>
      <c r="BR672" s="120">
        <v>80150</v>
      </c>
      <c r="BS672" s="120">
        <v>85006</v>
      </c>
      <c r="BT672" s="120">
        <v>89862</v>
      </c>
      <c r="BU672" s="120">
        <v>94718</v>
      </c>
      <c r="BV672" s="120">
        <v>99574</v>
      </c>
      <c r="BW672" s="120">
        <v>104430</v>
      </c>
      <c r="BX672" s="120">
        <v>109286</v>
      </c>
      <c r="BY672" s="121">
        <v>114142</v>
      </c>
    </row>
    <row r="673" spans="1:77" x14ac:dyDescent="0.25">
      <c r="A673" s="85" t="s">
        <v>847</v>
      </c>
      <c r="C673">
        <v>35400</v>
      </c>
      <c r="D673">
        <v>46750</v>
      </c>
      <c r="E673">
        <v>49582</v>
      </c>
      <c r="F673">
        <v>52414</v>
      </c>
      <c r="G673">
        <v>55246</v>
      </c>
      <c r="H673">
        <v>58078</v>
      </c>
      <c r="I673">
        <v>60910</v>
      </c>
      <c r="J673">
        <v>63742</v>
      </c>
      <c r="K673">
        <v>66574</v>
      </c>
      <c r="L673">
        <v>56650</v>
      </c>
      <c r="M673">
        <v>74800</v>
      </c>
      <c r="N673">
        <v>79332</v>
      </c>
      <c r="O673">
        <v>83864</v>
      </c>
      <c r="P673">
        <v>88396</v>
      </c>
      <c r="Q673">
        <v>92928</v>
      </c>
      <c r="R673">
        <v>97460</v>
      </c>
      <c r="S673">
        <v>101992</v>
      </c>
      <c r="T673">
        <v>106524</v>
      </c>
      <c r="V673" s="119">
        <v>35600</v>
      </c>
      <c r="W673" s="120">
        <v>47000</v>
      </c>
      <c r="X673" s="120">
        <v>49848</v>
      </c>
      <c r="Y673" s="120">
        <v>52696</v>
      </c>
      <c r="Z673" s="120">
        <v>55544</v>
      </c>
      <c r="AA673" s="120">
        <v>58392</v>
      </c>
      <c r="AB673" s="120">
        <v>61240</v>
      </c>
      <c r="AC673" s="120">
        <v>64088</v>
      </c>
      <c r="AD673" s="121">
        <v>66936</v>
      </c>
      <c r="AE673" s="119">
        <v>56950</v>
      </c>
      <c r="AF673" s="120">
        <v>75200</v>
      </c>
      <c r="AG673" s="120">
        <v>79756</v>
      </c>
      <c r="AH673" s="120">
        <v>84312</v>
      </c>
      <c r="AI673" s="120">
        <v>88868</v>
      </c>
      <c r="AJ673" s="120">
        <v>93424</v>
      </c>
      <c r="AK673" s="120">
        <v>97980</v>
      </c>
      <c r="AL673" s="120">
        <v>102536</v>
      </c>
      <c r="AM673" s="121">
        <v>107092</v>
      </c>
      <c r="AO673" s="119">
        <v>37250</v>
      </c>
      <c r="AP673" s="120">
        <v>49200</v>
      </c>
      <c r="AQ673" s="120">
        <v>52180</v>
      </c>
      <c r="AR673" s="120">
        <v>55160</v>
      </c>
      <c r="AS673" s="120">
        <v>58140</v>
      </c>
      <c r="AT673" s="120">
        <v>61120</v>
      </c>
      <c r="AU673" s="120">
        <v>64100</v>
      </c>
      <c r="AV673" s="120">
        <v>67080</v>
      </c>
      <c r="AW673" s="121">
        <v>70060</v>
      </c>
      <c r="AX673" s="119">
        <v>59600</v>
      </c>
      <c r="AY673" s="120">
        <v>78700</v>
      </c>
      <c r="AZ673" s="120">
        <v>83468</v>
      </c>
      <c r="BA673" s="120">
        <v>88236</v>
      </c>
      <c r="BB673" s="120">
        <v>93004</v>
      </c>
      <c r="BC673" s="120">
        <v>97772</v>
      </c>
      <c r="BD673" s="120">
        <v>102540</v>
      </c>
      <c r="BE673" s="120">
        <v>107308</v>
      </c>
      <c r="BF673" s="121">
        <v>112076</v>
      </c>
      <c r="BH673" s="119">
        <v>39800</v>
      </c>
      <c r="BI673" s="120">
        <v>52550</v>
      </c>
      <c r="BJ673" s="120">
        <v>55734</v>
      </c>
      <c r="BK673" s="120">
        <v>58918</v>
      </c>
      <c r="BL673" s="120">
        <v>62102</v>
      </c>
      <c r="BM673" s="120">
        <v>65286</v>
      </c>
      <c r="BN673" s="120">
        <v>68470</v>
      </c>
      <c r="BO673" s="120">
        <v>71654</v>
      </c>
      <c r="BP673" s="121">
        <v>74838</v>
      </c>
      <c r="BQ673" s="119">
        <v>63700</v>
      </c>
      <c r="BR673" s="120">
        <v>84100</v>
      </c>
      <c r="BS673" s="120">
        <v>89196</v>
      </c>
      <c r="BT673" s="120">
        <v>94292</v>
      </c>
      <c r="BU673" s="120">
        <v>99388</v>
      </c>
      <c r="BV673" s="120">
        <v>104484</v>
      </c>
      <c r="BW673" s="120">
        <v>109580</v>
      </c>
      <c r="BX673" s="120">
        <v>114676</v>
      </c>
      <c r="BY673" s="121">
        <v>119772</v>
      </c>
    </row>
    <row r="674" spans="1:77" x14ac:dyDescent="0.25">
      <c r="A674" s="85" t="s">
        <v>848</v>
      </c>
      <c r="C674">
        <v>34600</v>
      </c>
      <c r="D674">
        <v>45700</v>
      </c>
      <c r="E674">
        <v>48468</v>
      </c>
      <c r="F674">
        <v>51236</v>
      </c>
      <c r="G674">
        <v>54004</v>
      </c>
      <c r="H674">
        <v>56772</v>
      </c>
      <c r="I674">
        <v>59540</v>
      </c>
      <c r="J674">
        <v>62308</v>
      </c>
      <c r="K674">
        <v>65076</v>
      </c>
      <c r="L674">
        <v>55350</v>
      </c>
      <c r="M674">
        <v>73050</v>
      </c>
      <c r="N674">
        <v>77478</v>
      </c>
      <c r="O674">
        <v>81906</v>
      </c>
      <c r="P674">
        <v>86334</v>
      </c>
      <c r="Q674">
        <v>90762</v>
      </c>
      <c r="R674">
        <v>95190</v>
      </c>
      <c r="S674">
        <v>99618</v>
      </c>
      <c r="T674">
        <v>104046</v>
      </c>
      <c r="V674" s="119">
        <v>38050</v>
      </c>
      <c r="W674" s="120">
        <v>50250</v>
      </c>
      <c r="X674" s="120">
        <v>53294</v>
      </c>
      <c r="Y674" s="120">
        <v>56338</v>
      </c>
      <c r="Z674" s="120">
        <v>59382</v>
      </c>
      <c r="AA674" s="120">
        <v>62426</v>
      </c>
      <c r="AB674" s="120">
        <v>65470</v>
      </c>
      <c r="AC674" s="120">
        <v>68514</v>
      </c>
      <c r="AD674" s="121">
        <v>71558</v>
      </c>
      <c r="AE674" s="119">
        <v>60850</v>
      </c>
      <c r="AF674" s="120">
        <v>80350</v>
      </c>
      <c r="AG674" s="120">
        <v>85218</v>
      </c>
      <c r="AH674" s="120">
        <v>90086</v>
      </c>
      <c r="AI674" s="120">
        <v>94954</v>
      </c>
      <c r="AJ674" s="120">
        <v>99822</v>
      </c>
      <c r="AK674" s="120">
        <v>104690</v>
      </c>
      <c r="AL674" s="120">
        <v>109558</v>
      </c>
      <c r="AM674" s="121">
        <v>114426</v>
      </c>
      <c r="AO674" s="119">
        <v>41550</v>
      </c>
      <c r="AP674" s="120">
        <v>54850</v>
      </c>
      <c r="AQ674" s="120">
        <v>58174</v>
      </c>
      <c r="AR674" s="120">
        <v>61498</v>
      </c>
      <c r="AS674" s="120">
        <v>64822</v>
      </c>
      <c r="AT674" s="120">
        <v>68146</v>
      </c>
      <c r="AU674" s="120">
        <v>71470</v>
      </c>
      <c r="AV674" s="120">
        <v>74794</v>
      </c>
      <c r="AW674" s="121">
        <v>78118</v>
      </c>
      <c r="AX674" s="119">
        <v>66450</v>
      </c>
      <c r="AY674" s="120">
        <v>87750</v>
      </c>
      <c r="AZ674" s="120">
        <v>93066</v>
      </c>
      <c r="BA674" s="120">
        <v>98382</v>
      </c>
      <c r="BB674" s="120">
        <v>103698</v>
      </c>
      <c r="BC674" s="120">
        <v>109014</v>
      </c>
      <c r="BD674" s="120">
        <v>114330</v>
      </c>
      <c r="BE674" s="120">
        <v>119646</v>
      </c>
      <c r="BF674" s="121">
        <v>124962</v>
      </c>
      <c r="BH674" s="119">
        <v>42250</v>
      </c>
      <c r="BI674" s="120">
        <v>55800</v>
      </c>
      <c r="BJ674" s="120">
        <v>59180</v>
      </c>
      <c r="BK674" s="120">
        <v>62560</v>
      </c>
      <c r="BL674" s="120">
        <v>65940</v>
      </c>
      <c r="BM674" s="120">
        <v>69320</v>
      </c>
      <c r="BN674" s="120">
        <v>72700</v>
      </c>
      <c r="BO674" s="120">
        <v>76080</v>
      </c>
      <c r="BP674" s="121">
        <v>79460</v>
      </c>
      <c r="BQ674" s="119">
        <v>67600</v>
      </c>
      <c r="BR674" s="120">
        <v>89250</v>
      </c>
      <c r="BS674" s="120">
        <v>94658</v>
      </c>
      <c r="BT674" s="120">
        <v>100066</v>
      </c>
      <c r="BU674" s="120">
        <v>105474</v>
      </c>
      <c r="BV674" s="120">
        <v>110882</v>
      </c>
      <c r="BW674" s="120">
        <v>116290</v>
      </c>
      <c r="BX674" s="120">
        <v>121698</v>
      </c>
      <c r="BY674" s="121">
        <v>127106</v>
      </c>
    </row>
    <row r="675" spans="1:77" x14ac:dyDescent="0.25">
      <c r="A675" s="85" t="s">
        <v>849</v>
      </c>
      <c r="C675">
        <v>34250</v>
      </c>
      <c r="D675">
        <v>45250</v>
      </c>
      <c r="E675">
        <v>47990</v>
      </c>
      <c r="F675">
        <v>50730</v>
      </c>
      <c r="G675">
        <v>53470</v>
      </c>
      <c r="H675">
        <v>56210</v>
      </c>
      <c r="I675">
        <v>58950</v>
      </c>
      <c r="J675">
        <v>61690</v>
      </c>
      <c r="K675">
        <v>64430</v>
      </c>
      <c r="L675">
        <v>54800</v>
      </c>
      <c r="M675">
        <v>72350</v>
      </c>
      <c r="N675">
        <v>76734</v>
      </c>
      <c r="O675">
        <v>81118</v>
      </c>
      <c r="P675">
        <v>85502</v>
      </c>
      <c r="Q675">
        <v>89886</v>
      </c>
      <c r="R675">
        <v>94270</v>
      </c>
      <c r="S675">
        <v>98654</v>
      </c>
      <c r="T675">
        <v>103038</v>
      </c>
      <c r="V675" s="119">
        <v>34500</v>
      </c>
      <c r="W675" s="120">
        <v>45550</v>
      </c>
      <c r="X675" s="120">
        <v>48310</v>
      </c>
      <c r="Y675" s="120">
        <v>51070</v>
      </c>
      <c r="Z675" s="120">
        <v>53830</v>
      </c>
      <c r="AA675" s="120">
        <v>56590</v>
      </c>
      <c r="AB675" s="120">
        <v>59350</v>
      </c>
      <c r="AC675" s="120">
        <v>62110</v>
      </c>
      <c r="AD675" s="121">
        <v>64870</v>
      </c>
      <c r="AE675" s="119">
        <v>55200</v>
      </c>
      <c r="AF675" s="120">
        <v>72900</v>
      </c>
      <c r="AG675" s="120">
        <v>77316</v>
      </c>
      <c r="AH675" s="120">
        <v>81732</v>
      </c>
      <c r="AI675" s="120">
        <v>86148</v>
      </c>
      <c r="AJ675" s="120">
        <v>90564</v>
      </c>
      <c r="AK675" s="120">
        <v>94980</v>
      </c>
      <c r="AL675" s="120">
        <v>99396</v>
      </c>
      <c r="AM675" s="121">
        <v>103812</v>
      </c>
      <c r="AO675" s="119">
        <v>37100</v>
      </c>
      <c r="AP675" s="120">
        <v>49000</v>
      </c>
      <c r="AQ675" s="120">
        <v>51968</v>
      </c>
      <c r="AR675" s="120">
        <v>54936</v>
      </c>
      <c r="AS675" s="120">
        <v>57904</v>
      </c>
      <c r="AT675" s="120">
        <v>60872</v>
      </c>
      <c r="AU675" s="120">
        <v>63840</v>
      </c>
      <c r="AV675" s="120">
        <v>66808</v>
      </c>
      <c r="AW675" s="121">
        <v>69776</v>
      </c>
      <c r="AX675" s="119">
        <v>59350</v>
      </c>
      <c r="AY675" s="120">
        <v>78350</v>
      </c>
      <c r="AZ675" s="120">
        <v>83098</v>
      </c>
      <c r="BA675" s="120">
        <v>87846</v>
      </c>
      <c r="BB675" s="120">
        <v>92594</v>
      </c>
      <c r="BC675" s="120">
        <v>97342</v>
      </c>
      <c r="BD675" s="120">
        <v>102090</v>
      </c>
      <c r="BE675" s="120">
        <v>106838</v>
      </c>
      <c r="BF675" s="121">
        <v>111586</v>
      </c>
      <c r="BH675" s="119">
        <v>37950</v>
      </c>
      <c r="BI675" s="120">
        <v>50100</v>
      </c>
      <c r="BJ675" s="120">
        <v>53136</v>
      </c>
      <c r="BK675" s="120">
        <v>56172</v>
      </c>
      <c r="BL675" s="120">
        <v>59208</v>
      </c>
      <c r="BM675" s="120">
        <v>62244</v>
      </c>
      <c r="BN675" s="120">
        <v>65280</v>
      </c>
      <c r="BO675" s="120">
        <v>68316</v>
      </c>
      <c r="BP675" s="121">
        <v>71352</v>
      </c>
      <c r="BQ675" s="119">
        <v>60700</v>
      </c>
      <c r="BR675" s="120">
        <v>80150</v>
      </c>
      <c r="BS675" s="120">
        <v>85006</v>
      </c>
      <c r="BT675" s="120">
        <v>89862</v>
      </c>
      <c r="BU675" s="120">
        <v>94718</v>
      </c>
      <c r="BV675" s="120">
        <v>99574</v>
      </c>
      <c r="BW675" s="120">
        <v>104430</v>
      </c>
      <c r="BX675" s="120">
        <v>109286</v>
      </c>
      <c r="BY675" s="121">
        <v>114142</v>
      </c>
    </row>
    <row r="676" spans="1:77" x14ac:dyDescent="0.25">
      <c r="A676" s="85" t="s">
        <v>850</v>
      </c>
      <c r="C676">
        <v>42600</v>
      </c>
      <c r="D676">
        <v>56250</v>
      </c>
      <c r="E676">
        <v>59658</v>
      </c>
      <c r="F676">
        <v>63066</v>
      </c>
      <c r="G676">
        <v>66474</v>
      </c>
      <c r="H676">
        <v>69882</v>
      </c>
      <c r="I676">
        <v>73290</v>
      </c>
      <c r="J676">
        <v>76698</v>
      </c>
      <c r="K676">
        <v>80106</v>
      </c>
      <c r="L676">
        <v>68150</v>
      </c>
      <c r="M676">
        <v>89950</v>
      </c>
      <c r="N676">
        <v>95402</v>
      </c>
      <c r="O676">
        <v>100854</v>
      </c>
      <c r="P676">
        <v>106306</v>
      </c>
      <c r="Q676">
        <v>111758</v>
      </c>
      <c r="R676">
        <v>117210</v>
      </c>
      <c r="S676">
        <v>122662</v>
      </c>
      <c r="T676">
        <v>128114</v>
      </c>
      <c r="V676" s="119">
        <v>43300</v>
      </c>
      <c r="W676" s="120">
        <v>57200</v>
      </c>
      <c r="X676" s="120">
        <v>60664</v>
      </c>
      <c r="Y676" s="120">
        <v>64128</v>
      </c>
      <c r="Z676" s="120">
        <v>67592</v>
      </c>
      <c r="AA676" s="120">
        <v>71056</v>
      </c>
      <c r="AB676" s="120">
        <v>74520</v>
      </c>
      <c r="AC676" s="120">
        <v>77984</v>
      </c>
      <c r="AD676" s="121">
        <v>81448</v>
      </c>
      <c r="AE676" s="119">
        <v>69300</v>
      </c>
      <c r="AF676" s="120">
        <v>91500</v>
      </c>
      <c r="AG676" s="120">
        <v>97044</v>
      </c>
      <c r="AH676" s="120">
        <v>102588</v>
      </c>
      <c r="AI676" s="120">
        <v>108132</v>
      </c>
      <c r="AJ676" s="120">
        <v>113676</v>
      </c>
      <c r="AK676" s="120">
        <v>119220</v>
      </c>
      <c r="AL676" s="120">
        <v>124764</v>
      </c>
      <c r="AM676" s="121">
        <v>130308</v>
      </c>
      <c r="AO676" s="119">
        <v>45150</v>
      </c>
      <c r="AP676" s="120">
        <v>59600</v>
      </c>
      <c r="AQ676" s="120">
        <v>63212</v>
      </c>
      <c r="AR676" s="120">
        <v>66824</v>
      </c>
      <c r="AS676" s="120">
        <v>70436</v>
      </c>
      <c r="AT676" s="120">
        <v>74048</v>
      </c>
      <c r="AU676" s="120">
        <v>77660</v>
      </c>
      <c r="AV676" s="120">
        <v>81272</v>
      </c>
      <c r="AW676" s="121">
        <v>84884</v>
      </c>
      <c r="AX676" s="119">
        <v>72250</v>
      </c>
      <c r="AY676" s="120">
        <v>95400</v>
      </c>
      <c r="AZ676" s="120">
        <v>101180</v>
      </c>
      <c r="BA676" s="120">
        <v>106960</v>
      </c>
      <c r="BB676" s="120">
        <v>112740</v>
      </c>
      <c r="BC676" s="120">
        <v>118520</v>
      </c>
      <c r="BD676" s="120">
        <v>124300</v>
      </c>
      <c r="BE676" s="120">
        <v>130080</v>
      </c>
      <c r="BF676" s="121">
        <v>135860</v>
      </c>
      <c r="BH676" s="119">
        <v>47500</v>
      </c>
      <c r="BI676" s="120">
        <v>62700</v>
      </c>
      <c r="BJ676" s="120">
        <v>66500</v>
      </c>
      <c r="BK676" s="120">
        <v>70300</v>
      </c>
      <c r="BL676" s="120">
        <v>74100</v>
      </c>
      <c r="BM676" s="120">
        <v>77900</v>
      </c>
      <c r="BN676" s="120">
        <v>81700</v>
      </c>
      <c r="BO676" s="120">
        <v>85500</v>
      </c>
      <c r="BP676" s="121">
        <v>89300</v>
      </c>
      <c r="BQ676" s="119">
        <v>76000</v>
      </c>
      <c r="BR676" s="120">
        <v>100350</v>
      </c>
      <c r="BS676" s="120">
        <v>106430</v>
      </c>
      <c r="BT676" s="120">
        <v>112510</v>
      </c>
      <c r="BU676" s="120">
        <v>118590</v>
      </c>
      <c r="BV676" s="120">
        <v>124670</v>
      </c>
      <c r="BW676" s="120">
        <v>130750</v>
      </c>
      <c r="BX676" s="120">
        <v>136830</v>
      </c>
      <c r="BY676" s="121">
        <v>142910</v>
      </c>
    </row>
    <row r="677" spans="1:77" x14ac:dyDescent="0.25">
      <c r="A677" s="85" t="s">
        <v>851</v>
      </c>
      <c r="C677">
        <v>36000</v>
      </c>
      <c r="D677">
        <v>47550</v>
      </c>
      <c r="E677">
        <v>50430</v>
      </c>
      <c r="F677">
        <v>53310</v>
      </c>
      <c r="G677">
        <v>56190</v>
      </c>
      <c r="H677">
        <v>59070</v>
      </c>
      <c r="I677">
        <v>61950</v>
      </c>
      <c r="J677">
        <v>64830</v>
      </c>
      <c r="K677">
        <v>67710</v>
      </c>
      <c r="L677">
        <v>57600</v>
      </c>
      <c r="M677">
        <v>76050</v>
      </c>
      <c r="N677">
        <v>80658</v>
      </c>
      <c r="O677">
        <v>85266</v>
      </c>
      <c r="P677">
        <v>89874</v>
      </c>
      <c r="Q677">
        <v>94482</v>
      </c>
      <c r="R677">
        <v>99090</v>
      </c>
      <c r="S677">
        <v>103698</v>
      </c>
      <c r="T677">
        <v>108306</v>
      </c>
      <c r="V677" s="119">
        <v>39600</v>
      </c>
      <c r="W677" s="120">
        <v>52300</v>
      </c>
      <c r="X677" s="120">
        <v>55468</v>
      </c>
      <c r="Y677" s="120">
        <v>58636</v>
      </c>
      <c r="Z677" s="120">
        <v>61804</v>
      </c>
      <c r="AA677" s="120">
        <v>64972</v>
      </c>
      <c r="AB677" s="120">
        <v>68140</v>
      </c>
      <c r="AC677" s="120">
        <v>71308</v>
      </c>
      <c r="AD677" s="121">
        <v>74476</v>
      </c>
      <c r="AE677" s="119">
        <v>63350</v>
      </c>
      <c r="AF677" s="120">
        <v>83650</v>
      </c>
      <c r="AG677" s="120">
        <v>88718</v>
      </c>
      <c r="AH677" s="120">
        <v>93786</v>
      </c>
      <c r="AI677" s="120">
        <v>98854</v>
      </c>
      <c r="AJ677" s="120">
        <v>103922</v>
      </c>
      <c r="AK677" s="120">
        <v>108990</v>
      </c>
      <c r="AL677" s="120">
        <v>114058</v>
      </c>
      <c r="AM677" s="121">
        <v>119126</v>
      </c>
      <c r="AO677" s="119">
        <v>41650</v>
      </c>
      <c r="AP677" s="120">
        <v>55000</v>
      </c>
      <c r="AQ677" s="120">
        <v>58332</v>
      </c>
      <c r="AR677" s="120">
        <v>61664</v>
      </c>
      <c r="AS677" s="120">
        <v>64996</v>
      </c>
      <c r="AT677" s="120">
        <v>68328</v>
      </c>
      <c r="AU677" s="120">
        <v>71660</v>
      </c>
      <c r="AV677" s="120">
        <v>74992</v>
      </c>
      <c r="AW677" s="121">
        <v>78324</v>
      </c>
      <c r="AX677" s="119">
        <v>66650</v>
      </c>
      <c r="AY677" s="120">
        <v>88000</v>
      </c>
      <c r="AZ677" s="120">
        <v>93332</v>
      </c>
      <c r="BA677" s="120">
        <v>98664</v>
      </c>
      <c r="BB677" s="120">
        <v>103996</v>
      </c>
      <c r="BC677" s="120">
        <v>109328</v>
      </c>
      <c r="BD677" s="120">
        <v>114660</v>
      </c>
      <c r="BE677" s="120">
        <v>119992</v>
      </c>
      <c r="BF677" s="121">
        <v>125324</v>
      </c>
      <c r="BH677" s="119">
        <v>41650</v>
      </c>
      <c r="BI677" s="120">
        <v>55000</v>
      </c>
      <c r="BJ677" s="120">
        <v>58332</v>
      </c>
      <c r="BK677" s="120">
        <v>61664</v>
      </c>
      <c r="BL677" s="120">
        <v>64996</v>
      </c>
      <c r="BM677" s="120">
        <v>68328</v>
      </c>
      <c r="BN677" s="120">
        <v>71660</v>
      </c>
      <c r="BO677" s="120">
        <v>74992</v>
      </c>
      <c r="BP677" s="121">
        <v>78324</v>
      </c>
      <c r="BQ677" s="119">
        <v>66650</v>
      </c>
      <c r="BR677" s="120">
        <v>88000</v>
      </c>
      <c r="BS677" s="120">
        <v>93332</v>
      </c>
      <c r="BT677" s="120">
        <v>98664</v>
      </c>
      <c r="BU677" s="120">
        <v>103996</v>
      </c>
      <c r="BV677" s="120">
        <v>109328</v>
      </c>
      <c r="BW677" s="120">
        <v>114660</v>
      </c>
      <c r="BX677" s="120">
        <v>119992</v>
      </c>
      <c r="BY677" s="121">
        <v>125324</v>
      </c>
    </row>
    <row r="678" spans="1:77" x14ac:dyDescent="0.25">
      <c r="A678" s="85" t="s">
        <v>852</v>
      </c>
      <c r="C678">
        <v>34250</v>
      </c>
      <c r="D678">
        <v>45250</v>
      </c>
      <c r="E678">
        <v>47990</v>
      </c>
      <c r="F678">
        <v>50730</v>
      </c>
      <c r="G678">
        <v>53470</v>
      </c>
      <c r="H678">
        <v>56210</v>
      </c>
      <c r="I678">
        <v>58950</v>
      </c>
      <c r="J678">
        <v>61690</v>
      </c>
      <c r="K678">
        <v>64430</v>
      </c>
      <c r="L678">
        <v>54800</v>
      </c>
      <c r="M678">
        <v>72350</v>
      </c>
      <c r="N678">
        <v>76734</v>
      </c>
      <c r="O678">
        <v>81118</v>
      </c>
      <c r="P678">
        <v>85502</v>
      </c>
      <c r="Q678">
        <v>89886</v>
      </c>
      <c r="R678">
        <v>94270</v>
      </c>
      <c r="S678">
        <v>98654</v>
      </c>
      <c r="T678">
        <v>103038</v>
      </c>
      <c r="V678" s="119">
        <v>35250</v>
      </c>
      <c r="W678" s="120">
        <v>46550</v>
      </c>
      <c r="X678" s="120">
        <v>49370</v>
      </c>
      <c r="Y678" s="120">
        <v>52190</v>
      </c>
      <c r="Z678" s="120">
        <v>55010</v>
      </c>
      <c r="AA678" s="120">
        <v>57830</v>
      </c>
      <c r="AB678" s="120">
        <v>60650</v>
      </c>
      <c r="AC678" s="120">
        <v>63470</v>
      </c>
      <c r="AD678" s="121">
        <v>66290</v>
      </c>
      <c r="AE678" s="119">
        <v>56400</v>
      </c>
      <c r="AF678" s="120">
        <v>74450</v>
      </c>
      <c r="AG678" s="120">
        <v>78962</v>
      </c>
      <c r="AH678" s="120">
        <v>83474</v>
      </c>
      <c r="AI678" s="120">
        <v>87986</v>
      </c>
      <c r="AJ678" s="120">
        <v>92498</v>
      </c>
      <c r="AK678" s="120">
        <v>97010</v>
      </c>
      <c r="AL678" s="120">
        <v>101522</v>
      </c>
      <c r="AM678" s="121">
        <v>106034</v>
      </c>
      <c r="AO678" s="119">
        <v>37350</v>
      </c>
      <c r="AP678" s="120">
        <v>49350</v>
      </c>
      <c r="AQ678" s="120">
        <v>52338</v>
      </c>
      <c r="AR678" s="120">
        <v>55326</v>
      </c>
      <c r="AS678" s="120">
        <v>58314</v>
      </c>
      <c r="AT678" s="120">
        <v>61302</v>
      </c>
      <c r="AU678" s="120">
        <v>64290</v>
      </c>
      <c r="AV678" s="120">
        <v>67278</v>
      </c>
      <c r="AW678" s="121">
        <v>70266</v>
      </c>
      <c r="AX678" s="119">
        <v>59750</v>
      </c>
      <c r="AY678" s="120">
        <v>78900</v>
      </c>
      <c r="AZ678" s="120">
        <v>83680</v>
      </c>
      <c r="BA678" s="120">
        <v>88460</v>
      </c>
      <c r="BB678" s="120">
        <v>93240</v>
      </c>
      <c r="BC678" s="120">
        <v>98020</v>
      </c>
      <c r="BD678" s="120">
        <v>102800</v>
      </c>
      <c r="BE678" s="120">
        <v>107580</v>
      </c>
      <c r="BF678" s="121">
        <v>112360</v>
      </c>
      <c r="BH678" s="119">
        <v>37950</v>
      </c>
      <c r="BI678" s="120">
        <v>50100</v>
      </c>
      <c r="BJ678" s="120">
        <v>53136</v>
      </c>
      <c r="BK678" s="120">
        <v>56172</v>
      </c>
      <c r="BL678" s="120">
        <v>59208</v>
      </c>
      <c r="BM678" s="120">
        <v>62244</v>
      </c>
      <c r="BN678" s="120">
        <v>65280</v>
      </c>
      <c r="BO678" s="120">
        <v>68316</v>
      </c>
      <c r="BP678" s="121">
        <v>71352</v>
      </c>
      <c r="BQ678" s="119">
        <v>60700</v>
      </c>
      <c r="BR678" s="120">
        <v>80150</v>
      </c>
      <c r="BS678" s="120">
        <v>85006</v>
      </c>
      <c r="BT678" s="120">
        <v>89862</v>
      </c>
      <c r="BU678" s="120">
        <v>94718</v>
      </c>
      <c r="BV678" s="120">
        <v>99574</v>
      </c>
      <c r="BW678" s="120">
        <v>104430</v>
      </c>
      <c r="BX678" s="120">
        <v>109286</v>
      </c>
      <c r="BY678" s="121">
        <v>114142</v>
      </c>
    </row>
    <row r="679" spans="1:77" x14ac:dyDescent="0.25">
      <c r="A679" s="85" t="s">
        <v>853</v>
      </c>
      <c r="C679">
        <v>36650</v>
      </c>
      <c r="D679">
        <v>48400</v>
      </c>
      <c r="E679">
        <v>51332</v>
      </c>
      <c r="F679">
        <v>54264</v>
      </c>
      <c r="G679">
        <v>57196</v>
      </c>
      <c r="H679">
        <v>60128</v>
      </c>
      <c r="I679">
        <v>63060</v>
      </c>
      <c r="J679">
        <v>65992</v>
      </c>
      <c r="K679">
        <v>68924</v>
      </c>
      <c r="L679">
        <v>58650</v>
      </c>
      <c r="M679">
        <v>77400</v>
      </c>
      <c r="N679">
        <v>82092</v>
      </c>
      <c r="O679">
        <v>86784</v>
      </c>
      <c r="P679">
        <v>91476</v>
      </c>
      <c r="Q679">
        <v>96168</v>
      </c>
      <c r="R679">
        <v>100860</v>
      </c>
      <c r="S679">
        <v>105552</v>
      </c>
      <c r="T679">
        <v>110244</v>
      </c>
      <c r="V679" s="119">
        <v>37950</v>
      </c>
      <c r="W679" s="120">
        <v>50100</v>
      </c>
      <c r="X679" s="120">
        <v>53136</v>
      </c>
      <c r="Y679" s="120">
        <v>56172</v>
      </c>
      <c r="Z679" s="120">
        <v>59208</v>
      </c>
      <c r="AA679" s="120">
        <v>62244</v>
      </c>
      <c r="AB679" s="120">
        <v>65280</v>
      </c>
      <c r="AC679" s="120">
        <v>68316</v>
      </c>
      <c r="AD679" s="121">
        <v>71352</v>
      </c>
      <c r="AE679" s="119">
        <v>60700</v>
      </c>
      <c r="AF679" s="120">
        <v>80150</v>
      </c>
      <c r="AG679" s="120">
        <v>85006</v>
      </c>
      <c r="AH679" s="120">
        <v>89862</v>
      </c>
      <c r="AI679" s="120">
        <v>94718</v>
      </c>
      <c r="AJ679" s="120">
        <v>99574</v>
      </c>
      <c r="AK679" s="120">
        <v>104430</v>
      </c>
      <c r="AL679" s="120">
        <v>109286</v>
      </c>
      <c r="AM679" s="121">
        <v>114142</v>
      </c>
      <c r="AO679" s="119">
        <v>38650</v>
      </c>
      <c r="AP679" s="120">
        <v>51050</v>
      </c>
      <c r="AQ679" s="120">
        <v>54142</v>
      </c>
      <c r="AR679" s="120">
        <v>57234</v>
      </c>
      <c r="AS679" s="120">
        <v>60326</v>
      </c>
      <c r="AT679" s="120">
        <v>63418</v>
      </c>
      <c r="AU679" s="120">
        <v>66510</v>
      </c>
      <c r="AV679" s="120">
        <v>69602</v>
      </c>
      <c r="AW679" s="121">
        <v>72694</v>
      </c>
      <c r="AX679" s="119">
        <v>61850</v>
      </c>
      <c r="AY679" s="120">
        <v>81650</v>
      </c>
      <c r="AZ679" s="120">
        <v>86598</v>
      </c>
      <c r="BA679" s="120">
        <v>91546</v>
      </c>
      <c r="BB679" s="120">
        <v>96494</v>
      </c>
      <c r="BC679" s="120">
        <v>101442</v>
      </c>
      <c r="BD679" s="120">
        <v>106390</v>
      </c>
      <c r="BE679" s="120">
        <v>111338</v>
      </c>
      <c r="BF679" s="121">
        <v>116286</v>
      </c>
      <c r="BH679" s="119">
        <v>39000</v>
      </c>
      <c r="BI679" s="120">
        <v>51500</v>
      </c>
      <c r="BJ679" s="120">
        <v>54620</v>
      </c>
      <c r="BK679" s="120">
        <v>57740</v>
      </c>
      <c r="BL679" s="120">
        <v>60860</v>
      </c>
      <c r="BM679" s="120">
        <v>63980</v>
      </c>
      <c r="BN679" s="120">
        <v>67100</v>
      </c>
      <c r="BO679" s="120">
        <v>70220</v>
      </c>
      <c r="BP679" s="121">
        <v>73340</v>
      </c>
      <c r="BQ679" s="119">
        <v>62400</v>
      </c>
      <c r="BR679" s="120">
        <v>82400</v>
      </c>
      <c r="BS679" s="120">
        <v>87392</v>
      </c>
      <c r="BT679" s="120">
        <v>92384</v>
      </c>
      <c r="BU679" s="120">
        <v>97376</v>
      </c>
      <c r="BV679" s="120">
        <v>102368</v>
      </c>
      <c r="BW679" s="120">
        <v>107360</v>
      </c>
      <c r="BX679" s="120">
        <v>112352</v>
      </c>
      <c r="BY679" s="121">
        <v>117344</v>
      </c>
    </row>
    <row r="680" spans="1:77" x14ac:dyDescent="0.25">
      <c r="A680" s="85" t="s">
        <v>854</v>
      </c>
      <c r="C680">
        <v>38350</v>
      </c>
      <c r="D680">
        <v>50650</v>
      </c>
      <c r="E680">
        <v>53718</v>
      </c>
      <c r="F680">
        <v>56786</v>
      </c>
      <c r="G680">
        <v>59854</v>
      </c>
      <c r="H680">
        <v>62922</v>
      </c>
      <c r="I680">
        <v>65990</v>
      </c>
      <c r="J680">
        <v>69058</v>
      </c>
      <c r="K680">
        <v>72126</v>
      </c>
      <c r="L680">
        <v>61350</v>
      </c>
      <c r="M680">
        <v>81000</v>
      </c>
      <c r="N680">
        <v>85908</v>
      </c>
      <c r="O680">
        <v>90816</v>
      </c>
      <c r="P680">
        <v>95724</v>
      </c>
      <c r="Q680">
        <v>100632</v>
      </c>
      <c r="R680">
        <v>105540</v>
      </c>
      <c r="S680">
        <v>110448</v>
      </c>
      <c r="T680">
        <v>115356</v>
      </c>
      <c r="V680" s="119">
        <v>39500</v>
      </c>
      <c r="W680" s="120">
        <v>52150</v>
      </c>
      <c r="X680" s="120">
        <v>55310</v>
      </c>
      <c r="Y680" s="120">
        <v>58470</v>
      </c>
      <c r="Z680" s="120">
        <v>61630</v>
      </c>
      <c r="AA680" s="120">
        <v>64790</v>
      </c>
      <c r="AB680" s="120">
        <v>67950</v>
      </c>
      <c r="AC680" s="120">
        <v>71110</v>
      </c>
      <c r="AD680" s="121">
        <v>74270</v>
      </c>
      <c r="AE680" s="119">
        <v>63200</v>
      </c>
      <c r="AF680" s="120">
        <v>83450</v>
      </c>
      <c r="AG680" s="120">
        <v>88506</v>
      </c>
      <c r="AH680" s="120">
        <v>93562</v>
      </c>
      <c r="AI680" s="120">
        <v>98618</v>
      </c>
      <c r="AJ680" s="120">
        <v>103674</v>
      </c>
      <c r="AK680" s="120">
        <v>108730</v>
      </c>
      <c r="AL680" s="120">
        <v>113786</v>
      </c>
      <c r="AM680" s="121">
        <v>118842</v>
      </c>
      <c r="AO680" s="119">
        <v>39500</v>
      </c>
      <c r="AP680" s="120">
        <v>52150</v>
      </c>
      <c r="AQ680" s="120">
        <v>55310</v>
      </c>
      <c r="AR680" s="120">
        <v>58470</v>
      </c>
      <c r="AS680" s="120">
        <v>61630</v>
      </c>
      <c r="AT680" s="120">
        <v>64790</v>
      </c>
      <c r="AU680" s="120">
        <v>67950</v>
      </c>
      <c r="AV680" s="120">
        <v>71110</v>
      </c>
      <c r="AW680" s="121">
        <v>74270</v>
      </c>
      <c r="AX680" s="119">
        <v>63200</v>
      </c>
      <c r="AY680" s="120">
        <v>83450</v>
      </c>
      <c r="AZ680" s="120">
        <v>88506</v>
      </c>
      <c r="BA680" s="120">
        <v>93562</v>
      </c>
      <c r="BB680" s="120">
        <v>98618</v>
      </c>
      <c r="BC680" s="120">
        <v>103674</v>
      </c>
      <c r="BD680" s="120">
        <v>108730</v>
      </c>
      <c r="BE680" s="120">
        <v>113786</v>
      </c>
      <c r="BF680" s="121">
        <v>118842</v>
      </c>
      <c r="BH680" s="119">
        <v>39500</v>
      </c>
      <c r="BI680" s="120">
        <v>52150</v>
      </c>
      <c r="BJ680" s="120">
        <v>55310</v>
      </c>
      <c r="BK680" s="120">
        <v>58470</v>
      </c>
      <c r="BL680" s="120">
        <v>61630</v>
      </c>
      <c r="BM680" s="120">
        <v>64790</v>
      </c>
      <c r="BN680" s="120">
        <v>67950</v>
      </c>
      <c r="BO680" s="120">
        <v>71110</v>
      </c>
      <c r="BP680" s="121">
        <v>74270</v>
      </c>
      <c r="BQ680" s="119">
        <v>63200</v>
      </c>
      <c r="BR680" s="120">
        <v>83450</v>
      </c>
      <c r="BS680" s="120">
        <v>88506</v>
      </c>
      <c r="BT680" s="120">
        <v>93562</v>
      </c>
      <c r="BU680" s="120">
        <v>98618</v>
      </c>
      <c r="BV680" s="120">
        <v>103674</v>
      </c>
      <c r="BW680" s="120">
        <v>108730</v>
      </c>
      <c r="BX680" s="120">
        <v>113786</v>
      </c>
      <c r="BY680" s="121">
        <v>118842</v>
      </c>
    </row>
    <row r="681" spans="1:77" x14ac:dyDescent="0.25">
      <c r="A681" s="85" t="s">
        <v>855</v>
      </c>
      <c r="C681">
        <v>39300</v>
      </c>
      <c r="D681">
        <v>51900</v>
      </c>
      <c r="E681">
        <v>55044</v>
      </c>
      <c r="F681">
        <v>58188</v>
      </c>
      <c r="G681">
        <v>61332</v>
      </c>
      <c r="H681">
        <v>64476</v>
      </c>
      <c r="I681">
        <v>67620</v>
      </c>
      <c r="J681">
        <v>70764</v>
      </c>
      <c r="K681">
        <v>73908</v>
      </c>
      <c r="L681">
        <v>62900</v>
      </c>
      <c r="M681">
        <v>83050</v>
      </c>
      <c r="N681">
        <v>88082</v>
      </c>
      <c r="O681">
        <v>93114</v>
      </c>
      <c r="P681">
        <v>98146</v>
      </c>
      <c r="Q681">
        <v>103178</v>
      </c>
      <c r="R681">
        <v>108210</v>
      </c>
      <c r="S681">
        <v>113242</v>
      </c>
      <c r="T681">
        <v>118274</v>
      </c>
      <c r="V681" s="119">
        <v>42000</v>
      </c>
      <c r="W681" s="120">
        <v>55450</v>
      </c>
      <c r="X681" s="120">
        <v>58810</v>
      </c>
      <c r="Y681" s="120">
        <v>62170</v>
      </c>
      <c r="Z681" s="120">
        <v>65530</v>
      </c>
      <c r="AA681" s="120">
        <v>68890</v>
      </c>
      <c r="AB681" s="120">
        <v>72250</v>
      </c>
      <c r="AC681" s="120">
        <v>75610</v>
      </c>
      <c r="AD681" s="121">
        <v>78970</v>
      </c>
      <c r="AE681" s="119">
        <v>67200</v>
      </c>
      <c r="AF681" s="120">
        <v>88750</v>
      </c>
      <c r="AG681" s="120">
        <v>94126</v>
      </c>
      <c r="AH681" s="120">
        <v>99502</v>
      </c>
      <c r="AI681" s="120">
        <v>104878</v>
      </c>
      <c r="AJ681" s="120">
        <v>110254</v>
      </c>
      <c r="AK681" s="120">
        <v>115630</v>
      </c>
      <c r="AL681" s="120">
        <v>121006</v>
      </c>
      <c r="AM681" s="121">
        <v>126382</v>
      </c>
      <c r="AO681" s="119">
        <v>44600</v>
      </c>
      <c r="AP681" s="120">
        <v>58900</v>
      </c>
      <c r="AQ681" s="120">
        <v>62468</v>
      </c>
      <c r="AR681" s="120">
        <v>66036</v>
      </c>
      <c r="AS681" s="120">
        <v>69604</v>
      </c>
      <c r="AT681" s="120">
        <v>73172</v>
      </c>
      <c r="AU681" s="120">
        <v>76740</v>
      </c>
      <c r="AV681" s="120">
        <v>80308</v>
      </c>
      <c r="AW681" s="121">
        <v>83876</v>
      </c>
      <c r="AX681" s="119">
        <v>71350</v>
      </c>
      <c r="AY681" s="120">
        <v>94200</v>
      </c>
      <c r="AZ681" s="120">
        <v>99908</v>
      </c>
      <c r="BA681" s="120">
        <v>105616</v>
      </c>
      <c r="BB681" s="120">
        <v>111324</v>
      </c>
      <c r="BC681" s="120">
        <v>117032</v>
      </c>
      <c r="BD681" s="120">
        <v>122740</v>
      </c>
      <c r="BE681" s="120">
        <v>128448</v>
      </c>
      <c r="BF681" s="121">
        <v>134156</v>
      </c>
      <c r="BH681" s="119">
        <v>44600</v>
      </c>
      <c r="BI681" s="120">
        <v>58900</v>
      </c>
      <c r="BJ681" s="120">
        <v>62468</v>
      </c>
      <c r="BK681" s="120">
        <v>66036</v>
      </c>
      <c r="BL681" s="120">
        <v>69604</v>
      </c>
      <c r="BM681" s="120">
        <v>73172</v>
      </c>
      <c r="BN681" s="120">
        <v>76740</v>
      </c>
      <c r="BO681" s="120">
        <v>80308</v>
      </c>
      <c r="BP681" s="121">
        <v>83876</v>
      </c>
      <c r="BQ681" s="119">
        <v>71350</v>
      </c>
      <c r="BR681" s="120">
        <v>94200</v>
      </c>
      <c r="BS681" s="120">
        <v>99908</v>
      </c>
      <c r="BT681" s="120">
        <v>105616</v>
      </c>
      <c r="BU681" s="120">
        <v>111324</v>
      </c>
      <c r="BV681" s="120">
        <v>117032</v>
      </c>
      <c r="BW681" s="120">
        <v>122740</v>
      </c>
      <c r="BX681" s="120">
        <v>128448</v>
      </c>
      <c r="BY681" s="121">
        <v>134156</v>
      </c>
    </row>
    <row r="682" spans="1:77" x14ac:dyDescent="0.25">
      <c r="A682" s="85" t="s">
        <v>856</v>
      </c>
      <c r="C682">
        <v>34250</v>
      </c>
      <c r="D682">
        <v>45250</v>
      </c>
      <c r="E682">
        <v>47990</v>
      </c>
      <c r="F682">
        <v>50730</v>
      </c>
      <c r="G682">
        <v>53470</v>
      </c>
      <c r="H682">
        <v>56210</v>
      </c>
      <c r="I682">
        <v>58950</v>
      </c>
      <c r="J682">
        <v>61690</v>
      </c>
      <c r="K682">
        <v>64430</v>
      </c>
      <c r="L682">
        <v>54800</v>
      </c>
      <c r="M682">
        <v>72350</v>
      </c>
      <c r="N682">
        <v>76734</v>
      </c>
      <c r="O682">
        <v>81118</v>
      </c>
      <c r="P682">
        <v>85502</v>
      </c>
      <c r="Q682">
        <v>89886</v>
      </c>
      <c r="R682">
        <v>94270</v>
      </c>
      <c r="S682">
        <v>98654</v>
      </c>
      <c r="T682">
        <v>103038</v>
      </c>
      <c r="V682" s="119">
        <v>34500</v>
      </c>
      <c r="W682" s="120">
        <v>45550</v>
      </c>
      <c r="X682" s="120">
        <v>48310</v>
      </c>
      <c r="Y682" s="120">
        <v>51070</v>
      </c>
      <c r="Z682" s="120">
        <v>53830</v>
      </c>
      <c r="AA682" s="120">
        <v>56590</v>
      </c>
      <c r="AB682" s="120">
        <v>59350</v>
      </c>
      <c r="AC682" s="120">
        <v>62110</v>
      </c>
      <c r="AD682" s="121">
        <v>64870</v>
      </c>
      <c r="AE682" s="119">
        <v>55200</v>
      </c>
      <c r="AF682" s="120">
        <v>72900</v>
      </c>
      <c r="AG682" s="120">
        <v>77316</v>
      </c>
      <c r="AH682" s="120">
        <v>81732</v>
      </c>
      <c r="AI682" s="120">
        <v>86148</v>
      </c>
      <c r="AJ682" s="120">
        <v>90564</v>
      </c>
      <c r="AK682" s="120">
        <v>94980</v>
      </c>
      <c r="AL682" s="120">
        <v>99396</v>
      </c>
      <c r="AM682" s="121">
        <v>103812</v>
      </c>
      <c r="AO682" s="119">
        <v>37650</v>
      </c>
      <c r="AP682" s="120">
        <v>49700</v>
      </c>
      <c r="AQ682" s="120">
        <v>52712</v>
      </c>
      <c r="AR682" s="120">
        <v>55724</v>
      </c>
      <c r="AS682" s="120">
        <v>58736</v>
      </c>
      <c r="AT682" s="120">
        <v>61748</v>
      </c>
      <c r="AU682" s="120">
        <v>64760</v>
      </c>
      <c r="AV682" s="120">
        <v>67772</v>
      </c>
      <c r="AW682" s="121">
        <v>70784</v>
      </c>
      <c r="AX682" s="119">
        <v>60250</v>
      </c>
      <c r="AY682" s="120">
        <v>79550</v>
      </c>
      <c r="AZ682" s="120">
        <v>84370</v>
      </c>
      <c r="BA682" s="120">
        <v>89190</v>
      </c>
      <c r="BB682" s="120">
        <v>94010</v>
      </c>
      <c r="BC682" s="120">
        <v>98830</v>
      </c>
      <c r="BD682" s="120">
        <v>103650</v>
      </c>
      <c r="BE682" s="120">
        <v>108470</v>
      </c>
      <c r="BF682" s="121">
        <v>113290</v>
      </c>
      <c r="BH682" s="119">
        <v>37950</v>
      </c>
      <c r="BI682" s="120">
        <v>50100</v>
      </c>
      <c r="BJ682" s="120">
        <v>53136</v>
      </c>
      <c r="BK682" s="120">
        <v>56172</v>
      </c>
      <c r="BL682" s="120">
        <v>59208</v>
      </c>
      <c r="BM682" s="120">
        <v>62244</v>
      </c>
      <c r="BN682" s="120">
        <v>65280</v>
      </c>
      <c r="BO682" s="120">
        <v>68316</v>
      </c>
      <c r="BP682" s="121">
        <v>71352</v>
      </c>
      <c r="BQ682" s="119">
        <v>60700</v>
      </c>
      <c r="BR682" s="120">
        <v>80150</v>
      </c>
      <c r="BS682" s="120">
        <v>85006</v>
      </c>
      <c r="BT682" s="120">
        <v>89862</v>
      </c>
      <c r="BU682" s="120">
        <v>94718</v>
      </c>
      <c r="BV682" s="120">
        <v>99574</v>
      </c>
      <c r="BW682" s="120">
        <v>104430</v>
      </c>
      <c r="BX682" s="120">
        <v>109286</v>
      </c>
      <c r="BY682" s="121">
        <v>114142</v>
      </c>
    </row>
    <row r="683" spans="1:77" x14ac:dyDescent="0.25">
      <c r="A683" s="85" t="s">
        <v>857</v>
      </c>
      <c r="C683">
        <v>42850</v>
      </c>
      <c r="D683">
        <v>56600</v>
      </c>
      <c r="E683">
        <v>60028</v>
      </c>
      <c r="F683">
        <v>63456</v>
      </c>
      <c r="G683">
        <v>66884</v>
      </c>
      <c r="H683">
        <v>70312</v>
      </c>
      <c r="I683">
        <v>73740</v>
      </c>
      <c r="J683">
        <v>77168</v>
      </c>
      <c r="K683">
        <v>80596</v>
      </c>
      <c r="L683">
        <v>68550</v>
      </c>
      <c r="M683">
        <v>90500</v>
      </c>
      <c r="N683">
        <v>95984</v>
      </c>
      <c r="O683">
        <v>101468</v>
      </c>
      <c r="P683">
        <v>106952</v>
      </c>
      <c r="Q683">
        <v>112436</v>
      </c>
      <c r="R683">
        <v>117920</v>
      </c>
      <c r="S683">
        <v>123404</v>
      </c>
      <c r="T683">
        <v>128888</v>
      </c>
      <c r="V683" s="119">
        <v>45750</v>
      </c>
      <c r="W683" s="120">
        <v>60400</v>
      </c>
      <c r="X683" s="120">
        <v>64060</v>
      </c>
      <c r="Y683" s="120">
        <v>67720</v>
      </c>
      <c r="Z683" s="120">
        <v>71380</v>
      </c>
      <c r="AA683" s="120">
        <v>75040</v>
      </c>
      <c r="AB683" s="120">
        <v>78700</v>
      </c>
      <c r="AC683" s="120">
        <v>82360</v>
      </c>
      <c r="AD683" s="121">
        <v>86020</v>
      </c>
      <c r="AE683" s="119">
        <v>73200</v>
      </c>
      <c r="AF683" s="120">
        <v>96650</v>
      </c>
      <c r="AG683" s="120">
        <v>102506</v>
      </c>
      <c r="AH683" s="120">
        <v>108362</v>
      </c>
      <c r="AI683" s="120">
        <v>114218</v>
      </c>
      <c r="AJ683" s="120">
        <v>120074</v>
      </c>
      <c r="AK683" s="120">
        <v>125930</v>
      </c>
      <c r="AL683" s="120">
        <v>131786</v>
      </c>
      <c r="AM683" s="121">
        <v>137642</v>
      </c>
      <c r="AO683" s="119">
        <v>48400</v>
      </c>
      <c r="AP683" s="120">
        <v>63900</v>
      </c>
      <c r="AQ683" s="120">
        <v>67772</v>
      </c>
      <c r="AR683" s="120">
        <v>71644</v>
      </c>
      <c r="AS683" s="120">
        <v>75516</v>
      </c>
      <c r="AT683" s="120">
        <v>79388</v>
      </c>
      <c r="AU683" s="120">
        <v>83260</v>
      </c>
      <c r="AV683" s="120">
        <v>87132</v>
      </c>
      <c r="AW683" s="121">
        <v>91004</v>
      </c>
      <c r="AX683" s="119">
        <v>77450</v>
      </c>
      <c r="AY683" s="120">
        <v>102250</v>
      </c>
      <c r="AZ683" s="120">
        <v>108446</v>
      </c>
      <c r="BA683" s="120">
        <v>114642</v>
      </c>
      <c r="BB683" s="120">
        <v>120838</v>
      </c>
      <c r="BC683" s="120">
        <v>127034</v>
      </c>
      <c r="BD683" s="120">
        <v>133230</v>
      </c>
      <c r="BE683" s="120">
        <v>139426</v>
      </c>
      <c r="BF683" s="121">
        <v>145622</v>
      </c>
      <c r="BH683" s="119">
        <v>48400</v>
      </c>
      <c r="BI683" s="120">
        <v>63900</v>
      </c>
      <c r="BJ683" s="120">
        <v>67772</v>
      </c>
      <c r="BK683" s="120">
        <v>71644</v>
      </c>
      <c r="BL683" s="120">
        <v>75516</v>
      </c>
      <c r="BM683" s="120">
        <v>79388</v>
      </c>
      <c r="BN683" s="120">
        <v>83260</v>
      </c>
      <c r="BO683" s="120">
        <v>87132</v>
      </c>
      <c r="BP683" s="121">
        <v>91004</v>
      </c>
      <c r="BQ683" s="119">
        <v>77450</v>
      </c>
      <c r="BR683" s="120">
        <v>102250</v>
      </c>
      <c r="BS683" s="120">
        <v>108446</v>
      </c>
      <c r="BT683" s="120">
        <v>114642</v>
      </c>
      <c r="BU683" s="120">
        <v>120838</v>
      </c>
      <c r="BV683" s="120">
        <v>127034</v>
      </c>
      <c r="BW683" s="120">
        <v>133230</v>
      </c>
      <c r="BX683" s="120">
        <v>139426</v>
      </c>
      <c r="BY683" s="121">
        <v>145622</v>
      </c>
    </row>
    <row r="684" spans="1:77" x14ac:dyDescent="0.25">
      <c r="A684" s="85" t="s">
        <v>858</v>
      </c>
      <c r="C684">
        <v>39600</v>
      </c>
      <c r="D684">
        <v>52300</v>
      </c>
      <c r="E684">
        <v>55468</v>
      </c>
      <c r="F684">
        <v>58636</v>
      </c>
      <c r="G684">
        <v>61804</v>
      </c>
      <c r="H684">
        <v>64972</v>
      </c>
      <c r="I684">
        <v>68140</v>
      </c>
      <c r="J684">
        <v>71308</v>
      </c>
      <c r="K684">
        <v>74476</v>
      </c>
      <c r="L684">
        <v>63350</v>
      </c>
      <c r="M684">
        <v>83600</v>
      </c>
      <c r="N684">
        <v>88668</v>
      </c>
      <c r="O684">
        <v>93736</v>
      </c>
      <c r="P684">
        <v>98804</v>
      </c>
      <c r="Q684">
        <v>103872</v>
      </c>
      <c r="R684">
        <v>108940</v>
      </c>
      <c r="S684">
        <v>114008</v>
      </c>
      <c r="T684">
        <v>119076</v>
      </c>
      <c r="V684" s="119">
        <v>42050</v>
      </c>
      <c r="W684" s="120">
        <v>55550</v>
      </c>
      <c r="X684" s="120">
        <v>58914</v>
      </c>
      <c r="Y684" s="120">
        <v>62278</v>
      </c>
      <c r="Z684" s="120">
        <v>65642</v>
      </c>
      <c r="AA684" s="120">
        <v>69006</v>
      </c>
      <c r="AB684" s="120">
        <v>72370</v>
      </c>
      <c r="AC684" s="120">
        <v>75734</v>
      </c>
      <c r="AD684" s="121">
        <v>79098</v>
      </c>
      <c r="AE684" s="119">
        <v>67300</v>
      </c>
      <c r="AF684" s="120">
        <v>88850</v>
      </c>
      <c r="AG684" s="120">
        <v>94234</v>
      </c>
      <c r="AH684" s="120">
        <v>99618</v>
      </c>
      <c r="AI684" s="120">
        <v>105002</v>
      </c>
      <c r="AJ684" s="120">
        <v>110386</v>
      </c>
      <c r="AK684" s="120">
        <v>115770</v>
      </c>
      <c r="AL684" s="120">
        <v>121154</v>
      </c>
      <c r="AM684" s="121">
        <v>126538</v>
      </c>
      <c r="AO684" s="119">
        <v>43950</v>
      </c>
      <c r="AP684" s="120">
        <v>58050</v>
      </c>
      <c r="AQ684" s="120">
        <v>61566</v>
      </c>
      <c r="AR684" s="120">
        <v>65082</v>
      </c>
      <c r="AS684" s="120">
        <v>68598</v>
      </c>
      <c r="AT684" s="120">
        <v>72114</v>
      </c>
      <c r="AU684" s="120">
        <v>75630</v>
      </c>
      <c r="AV684" s="120">
        <v>79146</v>
      </c>
      <c r="AW684" s="121">
        <v>82662</v>
      </c>
      <c r="AX684" s="119">
        <v>70300</v>
      </c>
      <c r="AY684" s="120">
        <v>92800</v>
      </c>
      <c r="AZ684" s="120">
        <v>98424</v>
      </c>
      <c r="BA684" s="120">
        <v>104048</v>
      </c>
      <c r="BB684" s="120">
        <v>109672</v>
      </c>
      <c r="BC684" s="120">
        <v>115296</v>
      </c>
      <c r="BD684" s="120">
        <v>120920</v>
      </c>
      <c r="BE684" s="120">
        <v>126544</v>
      </c>
      <c r="BF684" s="121">
        <v>132168</v>
      </c>
      <c r="BH684" s="119">
        <v>43950</v>
      </c>
      <c r="BI684" s="120">
        <v>58050</v>
      </c>
      <c r="BJ684" s="120">
        <v>61566</v>
      </c>
      <c r="BK684" s="120">
        <v>65082</v>
      </c>
      <c r="BL684" s="120">
        <v>68598</v>
      </c>
      <c r="BM684" s="120">
        <v>72114</v>
      </c>
      <c r="BN684" s="120">
        <v>75630</v>
      </c>
      <c r="BO684" s="120">
        <v>79146</v>
      </c>
      <c r="BP684" s="121">
        <v>82662</v>
      </c>
      <c r="BQ684" s="119">
        <v>70300</v>
      </c>
      <c r="BR684" s="120">
        <v>92800</v>
      </c>
      <c r="BS684" s="120">
        <v>98424</v>
      </c>
      <c r="BT684" s="120">
        <v>104048</v>
      </c>
      <c r="BU684" s="120">
        <v>109672</v>
      </c>
      <c r="BV684" s="120">
        <v>115296</v>
      </c>
      <c r="BW684" s="120">
        <v>120920</v>
      </c>
      <c r="BX684" s="120">
        <v>126544</v>
      </c>
      <c r="BY684" s="121">
        <v>132168</v>
      </c>
    </row>
    <row r="685" spans="1:77" x14ac:dyDescent="0.25">
      <c r="A685" s="85" t="s">
        <v>859</v>
      </c>
      <c r="C685">
        <v>34250</v>
      </c>
      <c r="D685">
        <v>45250</v>
      </c>
      <c r="E685">
        <v>47990</v>
      </c>
      <c r="F685">
        <v>50730</v>
      </c>
      <c r="G685">
        <v>53470</v>
      </c>
      <c r="H685">
        <v>56210</v>
      </c>
      <c r="I685">
        <v>58950</v>
      </c>
      <c r="J685">
        <v>61690</v>
      </c>
      <c r="K685">
        <v>64430</v>
      </c>
      <c r="L685">
        <v>54800</v>
      </c>
      <c r="M685">
        <v>72350</v>
      </c>
      <c r="N685">
        <v>76734</v>
      </c>
      <c r="O685">
        <v>81118</v>
      </c>
      <c r="P685">
        <v>85502</v>
      </c>
      <c r="Q685">
        <v>89886</v>
      </c>
      <c r="R685">
        <v>94270</v>
      </c>
      <c r="S685">
        <v>98654</v>
      </c>
      <c r="T685">
        <v>103038</v>
      </c>
      <c r="V685" s="119">
        <v>34500</v>
      </c>
      <c r="W685" s="120">
        <v>45550</v>
      </c>
      <c r="X685" s="120">
        <v>48310</v>
      </c>
      <c r="Y685" s="120">
        <v>51070</v>
      </c>
      <c r="Z685" s="120">
        <v>53830</v>
      </c>
      <c r="AA685" s="120">
        <v>56590</v>
      </c>
      <c r="AB685" s="120">
        <v>59350</v>
      </c>
      <c r="AC685" s="120">
        <v>62110</v>
      </c>
      <c r="AD685" s="121">
        <v>64870</v>
      </c>
      <c r="AE685" s="119">
        <v>55200</v>
      </c>
      <c r="AF685" s="120">
        <v>72900</v>
      </c>
      <c r="AG685" s="120">
        <v>77316</v>
      </c>
      <c r="AH685" s="120">
        <v>81732</v>
      </c>
      <c r="AI685" s="120">
        <v>86148</v>
      </c>
      <c r="AJ685" s="120">
        <v>90564</v>
      </c>
      <c r="AK685" s="120">
        <v>94980</v>
      </c>
      <c r="AL685" s="120">
        <v>99396</v>
      </c>
      <c r="AM685" s="121">
        <v>103812</v>
      </c>
      <c r="AO685" s="119">
        <v>37650</v>
      </c>
      <c r="AP685" s="120">
        <v>49700</v>
      </c>
      <c r="AQ685" s="120">
        <v>52712</v>
      </c>
      <c r="AR685" s="120">
        <v>55724</v>
      </c>
      <c r="AS685" s="120">
        <v>58736</v>
      </c>
      <c r="AT685" s="120">
        <v>61748</v>
      </c>
      <c r="AU685" s="120">
        <v>64760</v>
      </c>
      <c r="AV685" s="120">
        <v>67772</v>
      </c>
      <c r="AW685" s="121">
        <v>70784</v>
      </c>
      <c r="AX685" s="119">
        <v>60250</v>
      </c>
      <c r="AY685" s="120">
        <v>79550</v>
      </c>
      <c r="AZ685" s="120">
        <v>84370</v>
      </c>
      <c r="BA685" s="120">
        <v>89190</v>
      </c>
      <c r="BB685" s="120">
        <v>94010</v>
      </c>
      <c r="BC685" s="120">
        <v>98830</v>
      </c>
      <c r="BD685" s="120">
        <v>103650</v>
      </c>
      <c r="BE685" s="120">
        <v>108470</v>
      </c>
      <c r="BF685" s="121">
        <v>113290</v>
      </c>
      <c r="BH685" s="119">
        <v>37950</v>
      </c>
      <c r="BI685" s="120">
        <v>50100</v>
      </c>
      <c r="BJ685" s="120">
        <v>53136</v>
      </c>
      <c r="BK685" s="120">
        <v>56172</v>
      </c>
      <c r="BL685" s="120">
        <v>59208</v>
      </c>
      <c r="BM685" s="120">
        <v>62244</v>
      </c>
      <c r="BN685" s="120">
        <v>65280</v>
      </c>
      <c r="BO685" s="120">
        <v>68316</v>
      </c>
      <c r="BP685" s="121">
        <v>71352</v>
      </c>
      <c r="BQ685" s="119">
        <v>60700</v>
      </c>
      <c r="BR685" s="120">
        <v>80150</v>
      </c>
      <c r="BS685" s="120">
        <v>85006</v>
      </c>
      <c r="BT685" s="120">
        <v>89862</v>
      </c>
      <c r="BU685" s="120">
        <v>94718</v>
      </c>
      <c r="BV685" s="120">
        <v>99574</v>
      </c>
      <c r="BW685" s="120">
        <v>104430</v>
      </c>
      <c r="BX685" s="120">
        <v>109286</v>
      </c>
      <c r="BY685" s="121">
        <v>114142</v>
      </c>
    </row>
    <row r="686" spans="1:77" x14ac:dyDescent="0.25">
      <c r="A686" s="85" t="s">
        <v>860</v>
      </c>
      <c r="C686">
        <v>35100</v>
      </c>
      <c r="D686">
        <v>46350</v>
      </c>
      <c r="E686">
        <v>49158</v>
      </c>
      <c r="F686">
        <v>51966</v>
      </c>
      <c r="G686">
        <v>54774</v>
      </c>
      <c r="H686">
        <v>57582</v>
      </c>
      <c r="I686">
        <v>60390</v>
      </c>
      <c r="J686">
        <v>63198</v>
      </c>
      <c r="K686">
        <v>66006</v>
      </c>
      <c r="L686">
        <v>56150</v>
      </c>
      <c r="M686">
        <v>74100</v>
      </c>
      <c r="N686">
        <v>78592</v>
      </c>
      <c r="O686">
        <v>83084</v>
      </c>
      <c r="P686">
        <v>87576</v>
      </c>
      <c r="Q686">
        <v>92068</v>
      </c>
      <c r="R686">
        <v>96560</v>
      </c>
      <c r="S686">
        <v>101052</v>
      </c>
      <c r="T686">
        <v>105544</v>
      </c>
      <c r="V686" s="119">
        <v>35100</v>
      </c>
      <c r="W686" s="120">
        <v>46350</v>
      </c>
      <c r="X686" s="120">
        <v>49158</v>
      </c>
      <c r="Y686" s="120">
        <v>51966</v>
      </c>
      <c r="Z686" s="120">
        <v>54774</v>
      </c>
      <c r="AA686" s="120">
        <v>57582</v>
      </c>
      <c r="AB686" s="120">
        <v>60390</v>
      </c>
      <c r="AC686" s="120">
        <v>63198</v>
      </c>
      <c r="AD686" s="121">
        <v>66006</v>
      </c>
      <c r="AE686" s="119">
        <v>56150</v>
      </c>
      <c r="AF686" s="120">
        <v>74150</v>
      </c>
      <c r="AG686" s="120">
        <v>78642</v>
      </c>
      <c r="AH686" s="120">
        <v>83134</v>
      </c>
      <c r="AI686" s="120">
        <v>87626</v>
      </c>
      <c r="AJ686" s="120">
        <v>92118</v>
      </c>
      <c r="AK686" s="120">
        <v>96610</v>
      </c>
      <c r="AL686" s="120">
        <v>101102</v>
      </c>
      <c r="AM686" s="121">
        <v>105594</v>
      </c>
      <c r="AO686" s="119">
        <v>37100</v>
      </c>
      <c r="AP686" s="120">
        <v>49000</v>
      </c>
      <c r="AQ686" s="120">
        <v>51968</v>
      </c>
      <c r="AR686" s="120">
        <v>54936</v>
      </c>
      <c r="AS686" s="120">
        <v>57904</v>
      </c>
      <c r="AT686" s="120">
        <v>60872</v>
      </c>
      <c r="AU686" s="120">
        <v>63840</v>
      </c>
      <c r="AV686" s="120">
        <v>66808</v>
      </c>
      <c r="AW686" s="121">
        <v>69776</v>
      </c>
      <c r="AX686" s="119">
        <v>59350</v>
      </c>
      <c r="AY686" s="120">
        <v>78350</v>
      </c>
      <c r="AZ686" s="120">
        <v>83098</v>
      </c>
      <c r="BA686" s="120">
        <v>87846</v>
      </c>
      <c r="BB686" s="120">
        <v>92594</v>
      </c>
      <c r="BC686" s="120">
        <v>97342</v>
      </c>
      <c r="BD686" s="120">
        <v>102090</v>
      </c>
      <c r="BE686" s="120">
        <v>106838</v>
      </c>
      <c r="BF686" s="121">
        <v>111586</v>
      </c>
      <c r="BH686" s="119">
        <v>37950</v>
      </c>
      <c r="BI686" s="120">
        <v>50100</v>
      </c>
      <c r="BJ686" s="120">
        <v>53136</v>
      </c>
      <c r="BK686" s="120">
        <v>56172</v>
      </c>
      <c r="BL686" s="120">
        <v>59208</v>
      </c>
      <c r="BM686" s="120">
        <v>62244</v>
      </c>
      <c r="BN686" s="120">
        <v>65280</v>
      </c>
      <c r="BO686" s="120">
        <v>68316</v>
      </c>
      <c r="BP686" s="121">
        <v>71352</v>
      </c>
      <c r="BQ686" s="119">
        <v>60700</v>
      </c>
      <c r="BR686" s="120">
        <v>80150</v>
      </c>
      <c r="BS686" s="120">
        <v>85006</v>
      </c>
      <c r="BT686" s="120">
        <v>89862</v>
      </c>
      <c r="BU686" s="120">
        <v>94718</v>
      </c>
      <c r="BV686" s="120">
        <v>99574</v>
      </c>
      <c r="BW686" s="120">
        <v>104430</v>
      </c>
      <c r="BX686" s="120">
        <v>109286</v>
      </c>
      <c r="BY686" s="121">
        <v>114142</v>
      </c>
    </row>
    <row r="687" spans="1:77" x14ac:dyDescent="0.25">
      <c r="A687" s="85" t="s">
        <v>861</v>
      </c>
      <c r="C687">
        <v>37700</v>
      </c>
      <c r="D687">
        <v>49800</v>
      </c>
      <c r="E687">
        <v>52816</v>
      </c>
      <c r="F687">
        <v>55832</v>
      </c>
      <c r="G687">
        <v>58848</v>
      </c>
      <c r="H687">
        <v>61864</v>
      </c>
      <c r="I687">
        <v>64880</v>
      </c>
      <c r="J687">
        <v>67896</v>
      </c>
      <c r="K687">
        <v>70912</v>
      </c>
      <c r="L687">
        <v>60300</v>
      </c>
      <c r="M687">
        <v>79600</v>
      </c>
      <c r="N687">
        <v>84424</v>
      </c>
      <c r="O687">
        <v>89248</v>
      </c>
      <c r="P687">
        <v>94072</v>
      </c>
      <c r="Q687">
        <v>98896</v>
      </c>
      <c r="R687">
        <v>103720</v>
      </c>
      <c r="S687">
        <v>108544</v>
      </c>
      <c r="T687">
        <v>113368</v>
      </c>
      <c r="V687" s="119">
        <v>37700</v>
      </c>
      <c r="W687" s="120">
        <v>49800</v>
      </c>
      <c r="X687" s="120">
        <v>52816</v>
      </c>
      <c r="Y687" s="120">
        <v>55832</v>
      </c>
      <c r="Z687" s="120">
        <v>58848</v>
      </c>
      <c r="AA687" s="120">
        <v>61864</v>
      </c>
      <c r="AB687" s="120">
        <v>64880</v>
      </c>
      <c r="AC687" s="120">
        <v>67896</v>
      </c>
      <c r="AD687" s="121">
        <v>70912</v>
      </c>
      <c r="AE687" s="119">
        <v>60300</v>
      </c>
      <c r="AF687" s="120">
        <v>79600</v>
      </c>
      <c r="AG687" s="120">
        <v>84424</v>
      </c>
      <c r="AH687" s="120">
        <v>89248</v>
      </c>
      <c r="AI687" s="120">
        <v>94072</v>
      </c>
      <c r="AJ687" s="120">
        <v>98896</v>
      </c>
      <c r="AK687" s="120">
        <v>103720</v>
      </c>
      <c r="AL687" s="120">
        <v>108544</v>
      </c>
      <c r="AM687" s="121">
        <v>113368</v>
      </c>
      <c r="AO687" s="119">
        <v>39700</v>
      </c>
      <c r="AP687" s="120">
        <v>52450</v>
      </c>
      <c r="AQ687" s="120">
        <v>55626</v>
      </c>
      <c r="AR687" s="120">
        <v>58802</v>
      </c>
      <c r="AS687" s="120">
        <v>61978</v>
      </c>
      <c r="AT687" s="120">
        <v>65154</v>
      </c>
      <c r="AU687" s="120">
        <v>68330</v>
      </c>
      <c r="AV687" s="120">
        <v>71506</v>
      </c>
      <c r="AW687" s="121">
        <v>74682</v>
      </c>
      <c r="AX687" s="119">
        <v>63500</v>
      </c>
      <c r="AY687" s="120">
        <v>83850</v>
      </c>
      <c r="AZ687" s="120">
        <v>88930</v>
      </c>
      <c r="BA687" s="120">
        <v>94010</v>
      </c>
      <c r="BB687" s="120">
        <v>99090</v>
      </c>
      <c r="BC687" s="120">
        <v>104170</v>
      </c>
      <c r="BD687" s="120">
        <v>109250</v>
      </c>
      <c r="BE687" s="120">
        <v>114330</v>
      </c>
      <c r="BF687" s="121">
        <v>119410</v>
      </c>
      <c r="BH687" s="119">
        <v>39700</v>
      </c>
      <c r="BI687" s="120">
        <v>52450</v>
      </c>
      <c r="BJ687" s="120">
        <v>55626</v>
      </c>
      <c r="BK687" s="120">
        <v>58802</v>
      </c>
      <c r="BL687" s="120">
        <v>61978</v>
      </c>
      <c r="BM687" s="120">
        <v>65154</v>
      </c>
      <c r="BN687" s="120">
        <v>68330</v>
      </c>
      <c r="BO687" s="120">
        <v>71506</v>
      </c>
      <c r="BP687" s="121">
        <v>74682</v>
      </c>
      <c r="BQ687" s="119">
        <v>63500</v>
      </c>
      <c r="BR687" s="120">
        <v>83850</v>
      </c>
      <c r="BS687" s="120">
        <v>88930</v>
      </c>
      <c r="BT687" s="120">
        <v>94010</v>
      </c>
      <c r="BU687" s="120">
        <v>99090</v>
      </c>
      <c r="BV687" s="120">
        <v>104170</v>
      </c>
      <c r="BW687" s="120">
        <v>109250</v>
      </c>
      <c r="BX687" s="120">
        <v>114330</v>
      </c>
      <c r="BY687" s="121">
        <v>119410</v>
      </c>
    </row>
    <row r="688" spans="1:77" x14ac:dyDescent="0.25">
      <c r="A688" s="85" t="s">
        <v>862</v>
      </c>
      <c r="C688">
        <v>34250</v>
      </c>
      <c r="D688">
        <v>45250</v>
      </c>
      <c r="E688">
        <v>47990</v>
      </c>
      <c r="F688">
        <v>50730</v>
      </c>
      <c r="G688">
        <v>53470</v>
      </c>
      <c r="H688">
        <v>56210</v>
      </c>
      <c r="I688">
        <v>58950</v>
      </c>
      <c r="J688">
        <v>61690</v>
      </c>
      <c r="K688">
        <v>64430</v>
      </c>
      <c r="L688">
        <v>54800</v>
      </c>
      <c r="M688">
        <v>72350</v>
      </c>
      <c r="N688">
        <v>76734</v>
      </c>
      <c r="O688">
        <v>81118</v>
      </c>
      <c r="P688">
        <v>85502</v>
      </c>
      <c r="Q688">
        <v>89886</v>
      </c>
      <c r="R688">
        <v>94270</v>
      </c>
      <c r="S688">
        <v>98654</v>
      </c>
      <c r="T688">
        <v>103038</v>
      </c>
      <c r="V688" s="119">
        <v>34500</v>
      </c>
      <c r="W688" s="120">
        <v>45550</v>
      </c>
      <c r="X688" s="120">
        <v>48310</v>
      </c>
      <c r="Y688" s="120">
        <v>51070</v>
      </c>
      <c r="Z688" s="120">
        <v>53830</v>
      </c>
      <c r="AA688" s="120">
        <v>56590</v>
      </c>
      <c r="AB688" s="120">
        <v>59350</v>
      </c>
      <c r="AC688" s="120">
        <v>62110</v>
      </c>
      <c r="AD688" s="121">
        <v>64870</v>
      </c>
      <c r="AE688" s="119">
        <v>55200</v>
      </c>
      <c r="AF688" s="120">
        <v>72900</v>
      </c>
      <c r="AG688" s="120">
        <v>77316</v>
      </c>
      <c r="AH688" s="120">
        <v>81732</v>
      </c>
      <c r="AI688" s="120">
        <v>86148</v>
      </c>
      <c r="AJ688" s="120">
        <v>90564</v>
      </c>
      <c r="AK688" s="120">
        <v>94980</v>
      </c>
      <c r="AL688" s="120">
        <v>99396</v>
      </c>
      <c r="AM688" s="121">
        <v>103812</v>
      </c>
      <c r="AO688" s="119">
        <v>37100</v>
      </c>
      <c r="AP688" s="120">
        <v>49000</v>
      </c>
      <c r="AQ688" s="120">
        <v>51968</v>
      </c>
      <c r="AR688" s="120">
        <v>54936</v>
      </c>
      <c r="AS688" s="120">
        <v>57904</v>
      </c>
      <c r="AT688" s="120">
        <v>60872</v>
      </c>
      <c r="AU688" s="120">
        <v>63840</v>
      </c>
      <c r="AV688" s="120">
        <v>66808</v>
      </c>
      <c r="AW688" s="121">
        <v>69776</v>
      </c>
      <c r="AX688" s="119">
        <v>59350</v>
      </c>
      <c r="AY688" s="120">
        <v>78350</v>
      </c>
      <c r="AZ688" s="120">
        <v>83098</v>
      </c>
      <c r="BA688" s="120">
        <v>87846</v>
      </c>
      <c r="BB688" s="120">
        <v>92594</v>
      </c>
      <c r="BC688" s="120">
        <v>97342</v>
      </c>
      <c r="BD688" s="120">
        <v>102090</v>
      </c>
      <c r="BE688" s="120">
        <v>106838</v>
      </c>
      <c r="BF688" s="121">
        <v>111586</v>
      </c>
      <c r="BH688" s="119">
        <v>37950</v>
      </c>
      <c r="BI688" s="120">
        <v>50100</v>
      </c>
      <c r="BJ688" s="120">
        <v>53136</v>
      </c>
      <c r="BK688" s="120">
        <v>56172</v>
      </c>
      <c r="BL688" s="120">
        <v>59208</v>
      </c>
      <c r="BM688" s="120">
        <v>62244</v>
      </c>
      <c r="BN688" s="120">
        <v>65280</v>
      </c>
      <c r="BO688" s="120">
        <v>68316</v>
      </c>
      <c r="BP688" s="121">
        <v>71352</v>
      </c>
      <c r="BQ688" s="119">
        <v>60700</v>
      </c>
      <c r="BR688" s="120">
        <v>80150</v>
      </c>
      <c r="BS688" s="120">
        <v>85006</v>
      </c>
      <c r="BT688" s="120">
        <v>89862</v>
      </c>
      <c r="BU688" s="120">
        <v>94718</v>
      </c>
      <c r="BV688" s="120">
        <v>99574</v>
      </c>
      <c r="BW688" s="120">
        <v>104430</v>
      </c>
      <c r="BX688" s="120">
        <v>109286</v>
      </c>
      <c r="BY688" s="121">
        <v>114142</v>
      </c>
    </row>
    <row r="689" spans="1:77" x14ac:dyDescent="0.25">
      <c r="A689" s="85" t="s">
        <v>863</v>
      </c>
      <c r="C689">
        <v>34250</v>
      </c>
      <c r="D689">
        <v>45250</v>
      </c>
      <c r="E689">
        <v>47990</v>
      </c>
      <c r="F689">
        <v>50730</v>
      </c>
      <c r="G689">
        <v>53470</v>
      </c>
      <c r="H689">
        <v>56210</v>
      </c>
      <c r="I689">
        <v>58950</v>
      </c>
      <c r="J689">
        <v>61690</v>
      </c>
      <c r="K689">
        <v>64430</v>
      </c>
      <c r="L689">
        <v>54800</v>
      </c>
      <c r="M689">
        <v>72350</v>
      </c>
      <c r="N689">
        <v>76734</v>
      </c>
      <c r="O689">
        <v>81118</v>
      </c>
      <c r="P689">
        <v>85502</v>
      </c>
      <c r="Q689">
        <v>89886</v>
      </c>
      <c r="R689">
        <v>94270</v>
      </c>
      <c r="S689">
        <v>98654</v>
      </c>
      <c r="T689">
        <v>103038</v>
      </c>
      <c r="V689" s="119">
        <v>34500</v>
      </c>
      <c r="W689" s="120">
        <v>45550</v>
      </c>
      <c r="X689" s="120">
        <v>48310</v>
      </c>
      <c r="Y689" s="120">
        <v>51070</v>
      </c>
      <c r="Z689" s="120">
        <v>53830</v>
      </c>
      <c r="AA689" s="120">
        <v>56590</v>
      </c>
      <c r="AB689" s="120">
        <v>59350</v>
      </c>
      <c r="AC689" s="120">
        <v>62110</v>
      </c>
      <c r="AD689" s="121">
        <v>64870</v>
      </c>
      <c r="AE689" s="119">
        <v>55200</v>
      </c>
      <c r="AF689" s="120">
        <v>72900</v>
      </c>
      <c r="AG689" s="120">
        <v>77316</v>
      </c>
      <c r="AH689" s="120">
        <v>81732</v>
      </c>
      <c r="AI689" s="120">
        <v>86148</v>
      </c>
      <c r="AJ689" s="120">
        <v>90564</v>
      </c>
      <c r="AK689" s="120">
        <v>94980</v>
      </c>
      <c r="AL689" s="120">
        <v>99396</v>
      </c>
      <c r="AM689" s="121">
        <v>103812</v>
      </c>
      <c r="AO689" s="119">
        <v>37100</v>
      </c>
      <c r="AP689" s="120">
        <v>49000</v>
      </c>
      <c r="AQ689" s="120">
        <v>51968</v>
      </c>
      <c r="AR689" s="120">
        <v>54936</v>
      </c>
      <c r="AS689" s="120">
        <v>57904</v>
      </c>
      <c r="AT689" s="120">
        <v>60872</v>
      </c>
      <c r="AU689" s="120">
        <v>63840</v>
      </c>
      <c r="AV689" s="120">
        <v>66808</v>
      </c>
      <c r="AW689" s="121">
        <v>69776</v>
      </c>
      <c r="AX689" s="119">
        <v>59350</v>
      </c>
      <c r="AY689" s="120">
        <v>78350</v>
      </c>
      <c r="AZ689" s="120">
        <v>83098</v>
      </c>
      <c r="BA689" s="120">
        <v>87846</v>
      </c>
      <c r="BB689" s="120">
        <v>92594</v>
      </c>
      <c r="BC689" s="120">
        <v>97342</v>
      </c>
      <c r="BD689" s="120">
        <v>102090</v>
      </c>
      <c r="BE689" s="120">
        <v>106838</v>
      </c>
      <c r="BF689" s="121">
        <v>111586</v>
      </c>
      <c r="BH689" s="119">
        <v>37950</v>
      </c>
      <c r="BI689" s="120">
        <v>50100</v>
      </c>
      <c r="BJ689" s="120">
        <v>53136</v>
      </c>
      <c r="BK689" s="120">
        <v>56172</v>
      </c>
      <c r="BL689" s="120">
        <v>59208</v>
      </c>
      <c r="BM689" s="120">
        <v>62244</v>
      </c>
      <c r="BN689" s="120">
        <v>65280</v>
      </c>
      <c r="BO689" s="120">
        <v>68316</v>
      </c>
      <c r="BP689" s="121">
        <v>71352</v>
      </c>
      <c r="BQ689" s="119">
        <v>60700</v>
      </c>
      <c r="BR689" s="120">
        <v>80150</v>
      </c>
      <c r="BS689" s="120">
        <v>85006</v>
      </c>
      <c r="BT689" s="120">
        <v>89862</v>
      </c>
      <c r="BU689" s="120">
        <v>94718</v>
      </c>
      <c r="BV689" s="120">
        <v>99574</v>
      </c>
      <c r="BW689" s="120">
        <v>104430</v>
      </c>
      <c r="BX689" s="120">
        <v>109286</v>
      </c>
      <c r="BY689" s="121">
        <v>114142</v>
      </c>
    </row>
    <row r="690" spans="1:77" x14ac:dyDescent="0.25">
      <c r="A690" s="85" t="s">
        <v>864</v>
      </c>
      <c r="C690">
        <v>35100</v>
      </c>
      <c r="D690">
        <v>46350</v>
      </c>
      <c r="E690">
        <v>49158</v>
      </c>
      <c r="F690">
        <v>51966</v>
      </c>
      <c r="G690">
        <v>54774</v>
      </c>
      <c r="H690">
        <v>57582</v>
      </c>
      <c r="I690">
        <v>60390</v>
      </c>
      <c r="J690">
        <v>63198</v>
      </c>
      <c r="K690">
        <v>66006</v>
      </c>
      <c r="L690">
        <v>56150</v>
      </c>
      <c r="M690">
        <v>74100</v>
      </c>
      <c r="N690">
        <v>78592</v>
      </c>
      <c r="O690">
        <v>83084</v>
      </c>
      <c r="P690">
        <v>87576</v>
      </c>
      <c r="Q690">
        <v>92068</v>
      </c>
      <c r="R690">
        <v>96560</v>
      </c>
      <c r="S690">
        <v>101052</v>
      </c>
      <c r="T690">
        <v>105544</v>
      </c>
      <c r="V690" s="119">
        <v>38600</v>
      </c>
      <c r="W690" s="120">
        <v>50950</v>
      </c>
      <c r="X690" s="120">
        <v>54038</v>
      </c>
      <c r="Y690" s="120">
        <v>57126</v>
      </c>
      <c r="Z690" s="120">
        <v>60214</v>
      </c>
      <c r="AA690" s="120">
        <v>63302</v>
      </c>
      <c r="AB690" s="120">
        <v>66390</v>
      </c>
      <c r="AC690" s="120">
        <v>69478</v>
      </c>
      <c r="AD690" s="121">
        <v>72566</v>
      </c>
      <c r="AE690" s="119">
        <v>61750</v>
      </c>
      <c r="AF690" s="120">
        <v>81550</v>
      </c>
      <c r="AG690" s="120">
        <v>86490</v>
      </c>
      <c r="AH690" s="120">
        <v>91430</v>
      </c>
      <c r="AI690" s="120">
        <v>96370</v>
      </c>
      <c r="AJ690" s="120">
        <v>101310</v>
      </c>
      <c r="AK690" s="120">
        <v>106250</v>
      </c>
      <c r="AL690" s="120">
        <v>111190</v>
      </c>
      <c r="AM690" s="121">
        <v>116130</v>
      </c>
      <c r="AO690" s="119">
        <v>42150</v>
      </c>
      <c r="AP690" s="120">
        <v>55650</v>
      </c>
      <c r="AQ690" s="120">
        <v>59022</v>
      </c>
      <c r="AR690" s="120">
        <v>62394</v>
      </c>
      <c r="AS690" s="120">
        <v>65766</v>
      </c>
      <c r="AT690" s="120">
        <v>69138</v>
      </c>
      <c r="AU690" s="120">
        <v>72510</v>
      </c>
      <c r="AV690" s="120">
        <v>75882</v>
      </c>
      <c r="AW690" s="121">
        <v>79254</v>
      </c>
      <c r="AX690" s="119">
        <v>67450</v>
      </c>
      <c r="AY690" s="120">
        <v>89050</v>
      </c>
      <c r="AZ690" s="120">
        <v>94446</v>
      </c>
      <c r="BA690" s="120">
        <v>99842</v>
      </c>
      <c r="BB690" s="120">
        <v>105238</v>
      </c>
      <c r="BC690" s="120">
        <v>110634</v>
      </c>
      <c r="BD690" s="120">
        <v>116030</v>
      </c>
      <c r="BE690" s="120">
        <v>121426</v>
      </c>
      <c r="BF690" s="121">
        <v>126822</v>
      </c>
      <c r="BH690" s="119">
        <v>42600</v>
      </c>
      <c r="BI690" s="120">
        <v>56250</v>
      </c>
      <c r="BJ690" s="120">
        <v>59658</v>
      </c>
      <c r="BK690" s="120">
        <v>63066</v>
      </c>
      <c r="BL690" s="120">
        <v>66474</v>
      </c>
      <c r="BM690" s="120">
        <v>69882</v>
      </c>
      <c r="BN690" s="120">
        <v>73290</v>
      </c>
      <c r="BO690" s="120">
        <v>76698</v>
      </c>
      <c r="BP690" s="121">
        <v>80106</v>
      </c>
      <c r="BQ690" s="119">
        <v>68150</v>
      </c>
      <c r="BR690" s="120">
        <v>90000</v>
      </c>
      <c r="BS690" s="120">
        <v>95452</v>
      </c>
      <c r="BT690" s="120">
        <v>100904</v>
      </c>
      <c r="BU690" s="120">
        <v>106356</v>
      </c>
      <c r="BV690" s="120">
        <v>111808</v>
      </c>
      <c r="BW690" s="120">
        <v>117260</v>
      </c>
      <c r="BX690" s="120">
        <v>122712</v>
      </c>
      <c r="BY690" s="121">
        <v>128164</v>
      </c>
    </row>
    <row r="691" spans="1:77" x14ac:dyDescent="0.25">
      <c r="A691" s="85" t="s">
        <v>865</v>
      </c>
      <c r="C691">
        <v>34250</v>
      </c>
      <c r="D691">
        <v>45250</v>
      </c>
      <c r="E691">
        <v>47990</v>
      </c>
      <c r="F691">
        <v>50730</v>
      </c>
      <c r="G691">
        <v>53470</v>
      </c>
      <c r="H691">
        <v>56210</v>
      </c>
      <c r="I691">
        <v>58950</v>
      </c>
      <c r="J691">
        <v>61690</v>
      </c>
      <c r="K691">
        <v>64430</v>
      </c>
      <c r="L691">
        <v>54800</v>
      </c>
      <c r="M691">
        <v>72350</v>
      </c>
      <c r="N691">
        <v>76734</v>
      </c>
      <c r="O691">
        <v>81118</v>
      </c>
      <c r="P691">
        <v>85502</v>
      </c>
      <c r="Q691">
        <v>89886</v>
      </c>
      <c r="R691">
        <v>94270</v>
      </c>
      <c r="S691">
        <v>98654</v>
      </c>
      <c r="T691">
        <v>103038</v>
      </c>
      <c r="V691" s="119">
        <v>34500</v>
      </c>
      <c r="W691" s="120">
        <v>45550</v>
      </c>
      <c r="X691" s="120">
        <v>48310</v>
      </c>
      <c r="Y691" s="120">
        <v>51070</v>
      </c>
      <c r="Z691" s="120">
        <v>53830</v>
      </c>
      <c r="AA691" s="120">
        <v>56590</v>
      </c>
      <c r="AB691" s="120">
        <v>59350</v>
      </c>
      <c r="AC691" s="120">
        <v>62110</v>
      </c>
      <c r="AD691" s="121">
        <v>64870</v>
      </c>
      <c r="AE691" s="119">
        <v>55200</v>
      </c>
      <c r="AF691" s="120">
        <v>72900</v>
      </c>
      <c r="AG691" s="120">
        <v>77316</v>
      </c>
      <c r="AH691" s="120">
        <v>81732</v>
      </c>
      <c r="AI691" s="120">
        <v>86148</v>
      </c>
      <c r="AJ691" s="120">
        <v>90564</v>
      </c>
      <c r="AK691" s="120">
        <v>94980</v>
      </c>
      <c r="AL691" s="120">
        <v>99396</v>
      </c>
      <c r="AM691" s="121">
        <v>103812</v>
      </c>
      <c r="AO691" s="119">
        <v>37100</v>
      </c>
      <c r="AP691" s="120">
        <v>49000</v>
      </c>
      <c r="AQ691" s="120">
        <v>51968</v>
      </c>
      <c r="AR691" s="120">
        <v>54936</v>
      </c>
      <c r="AS691" s="120">
        <v>57904</v>
      </c>
      <c r="AT691" s="120">
        <v>60872</v>
      </c>
      <c r="AU691" s="120">
        <v>63840</v>
      </c>
      <c r="AV691" s="120">
        <v>66808</v>
      </c>
      <c r="AW691" s="121">
        <v>69776</v>
      </c>
      <c r="AX691" s="119">
        <v>59350</v>
      </c>
      <c r="AY691" s="120">
        <v>78350</v>
      </c>
      <c r="AZ691" s="120">
        <v>83098</v>
      </c>
      <c r="BA691" s="120">
        <v>87846</v>
      </c>
      <c r="BB691" s="120">
        <v>92594</v>
      </c>
      <c r="BC691" s="120">
        <v>97342</v>
      </c>
      <c r="BD691" s="120">
        <v>102090</v>
      </c>
      <c r="BE691" s="120">
        <v>106838</v>
      </c>
      <c r="BF691" s="121">
        <v>111586</v>
      </c>
      <c r="BH691" s="119">
        <v>37950</v>
      </c>
      <c r="BI691" s="120">
        <v>50100</v>
      </c>
      <c r="BJ691" s="120">
        <v>53136</v>
      </c>
      <c r="BK691" s="120">
        <v>56172</v>
      </c>
      <c r="BL691" s="120">
        <v>59208</v>
      </c>
      <c r="BM691" s="120">
        <v>62244</v>
      </c>
      <c r="BN691" s="120">
        <v>65280</v>
      </c>
      <c r="BO691" s="120">
        <v>68316</v>
      </c>
      <c r="BP691" s="121">
        <v>71352</v>
      </c>
      <c r="BQ691" s="119">
        <v>60700</v>
      </c>
      <c r="BR691" s="120">
        <v>80150</v>
      </c>
      <c r="BS691" s="120">
        <v>85006</v>
      </c>
      <c r="BT691" s="120">
        <v>89862</v>
      </c>
      <c r="BU691" s="120">
        <v>94718</v>
      </c>
      <c r="BV691" s="120">
        <v>99574</v>
      </c>
      <c r="BW691" s="120">
        <v>104430</v>
      </c>
      <c r="BX691" s="120">
        <v>109286</v>
      </c>
      <c r="BY691" s="121">
        <v>114142</v>
      </c>
    </row>
    <row r="692" spans="1:77" x14ac:dyDescent="0.25">
      <c r="A692" s="85" t="s">
        <v>866</v>
      </c>
      <c r="C692">
        <v>34250</v>
      </c>
      <c r="D692">
        <v>45250</v>
      </c>
      <c r="E692">
        <v>47990</v>
      </c>
      <c r="F692">
        <v>50730</v>
      </c>
      <c r="G692">
        <v>53470</v>
      </c>
      <c r="H692">
        <v>56210</v>
      </c>
      <c r="I692">
        <v>58950</v>
      </c>
      <c r="J692">
        <v>61690</v>
      </c>
      <c r="K692">
        <v>64430</v>
      </c>
      <c r="L692">
        <v>54800</v>
      </c>
      <c r="M692">
        <v>72350</v>
      </c>
      <c r="N692">
        <v>76734</v>
      </c>
      <c r="O692">
        <v>81118</v>
      </c>
      <c r="P692">
        <v>85502</v>
      </c>
      <c r="Q692">
        <v>89886</v>
      </c>
      <c r="R692">
        <v>94270</v>
      </c>
      <c r="S692">
        <v>98654</v>
      </c>
      <c r="T692">
        <v>103038</v>
      </c>
      <c r="V692" s="119">
        <v>34500</v>
      </c>
      <c r="W692" s="120">
        <v>45550</v>
      </c>
      <c r="X692" s="120">
        <v>48310</v>
      </c>
      <c r="Y692" s="120">
        <v>51070</v>
      </c>
      <c r="Z692" s="120">
        <v>53830</v>
      </c>
      <c r="AA692" s="120">
        <v>56590</v>
      </c>
      <c r="AB692" s="120">
        <v>59350</v>
      </c>
      <c r="AC692" s="120">
        <v>62110</v>
      </c>
      <c r="AD692" s="121">
        <v>64870</v>
      </c>
      <c r="AE692" s="119">
        <v>55200</v>
      </c>
      <c r="AF692" s="120">
        <v>72900</v>
      </c>
      <c r="AG692" s="120">
        <v>77316</v>
      </c>
      <c r="AH692" s="120">
        <v>81732</v>
      </c>
      <c r="AI692" s="120">
        <v>86148</v>
      </c>
      <c r="AJ692" s="120">
        <v>90564</v>
      </c>
      <c r="AK692" s="120">
        <v>94980</v>
      </c>
      <c r="AL692" s="120">
        <v>99396</v>
      </c>
      <c r="AM692" s="121">
        <v>103812</v>
      </c>
      <c r="AO692" s="119">
        <v>37100</v>
      </c>
      <c r="AP692" s="120">
        <v>49000</v>
      </c>
      <c r="AQ692" s="120">
        <v>51968</v>
      </c>
      <c r="AR692" s="120">
        <v>54936</v>
      </c>
      <c r="AS692" s="120">
        <v>57904</v>
      </c>
      <c r="AT692" s="120">
        <v>60872</v>
      </c>
      <c r="AU692" s="120">
        <v>63840</v>
      </c>
      <c r="AV692" s="120">
        <v>66808</v>
      </c>
      <c r="AW692" s="121">
        <v>69776</v>
      </c>
      <c r="AX692" s="119">
        <v>59350</v>
      </c>
      <c r="AY692" s="120">
        <v>78350</v>
      </c>
      <c r="AZ692" s="120">
        <v>83098</v>
      </c>
      <c r="BA692" s="120">
        <v>87846</v>
      </c>
      <c r="BB692" s="120">
        <v>92594</v>
      </c>
      <c r="BC692" s="120">
        <v>97342</v>
      </c>
      <c r="BD692" s="120">
        <v>102090</v>
      </c>
      <c r="BE692" s="120">
        <v>106838</v>
      </c>
      <c r="BF692" s="121">
        <v>111586</v>
      </c>
      <c r="BH692" s="119">
        <v>37950</v>
      </c>
      <c r="BI692" s="120">
        <v>50100</v>
      </c>
      <c r="BJ692" s="120">
        <v>53136</v>
      </c>
      <c r="BK692" s="120">
        <v>56172</v>
      </c>
      <c r="BL692" s="120">
        <v>59208</v>
      </c>
      <c r="BM692" s="120">
        <v>62244</v>
      </c>
      <c r="BN692" s="120">
        <v>65280</v>
      </c>
      <c r="BO692" s="120">
        <v>68316</v>
      </c>
      <c r="BP692" s="121">
        <v>71352</v>
      </c>
      <c r="BQ692" s="119">
        <v>60700</v>
      </c>
      <c r="BR692" s="120">
        <v>80150</v>
      </c>
      <c r="BS692" s="120">
        <v>85006</v>
      </c>
      <c r="BT692" s="120">
        <v>89862</v>
      </c>
      <c r="BU692" s="120">
        <v>94718</v>
      </c>
      <c r="BV692" s="120">
        <v>99574</v>
      </c>
      <c r="BW692" s="120">
        <v>104430</v>
      </c>
      <c r="BX692" s="120">
        <v>109286</v>
      </c>
      <c r="BY692" s="121">
        <v>114142</v>
      </c>
    </row>
    <row r="693" spans="1:77" x14ac:dyDescent="0.25">
      <c r="A693" s="85" t="s">
        <v>867</v>
      </c>
      <c r="C693">
        <v>34250</v>
      </c>
      <c r="D693">
        <v>45250</v>
      </c>
      <c r="E693">
        <v>47990</v>
      </c>
      <c r="F693">
        <v>50730</v>
      </c>
      <c r="G693">
        <v>53470</v>
      </c>
      <c r="H693">
        <v>56210</v>
      </c>
      <c r="I693">
        <v>58950</v>
      </c>
      <c r="J693">
        <v>61690</v>
      </c>
      <c r="K693">
        <v>64430</v>
      </c>
      <c r="L693">
        <v>54800</v>
      </c>
      <c r="M693">
        <v>72350</v>
      </c>
      <c r="N693">
        <v>76734</v>
      </c>
      <c r="O693">
        <v>81118</v>
      </c>
      <c r="P693">
        <v>85502</v>
      </c>
      <c r="Q693">
        <v>89886</v>
      </c>
      <c r="R693">
        <v>94270</v>
      </c>
      <c r="S693">
        <v>98654</v>
      </c>
      <c r="T693">
        <v>103038</v>
      </c>
      <c r="V693" s="119">
        <v>34850</v>
      </c>
      <c r="W693" s="120">
        <v>46050</v>
      </c>
      <c r="X693" s="120">
        <v>48838</v>
      </c>
      <c r="Y693" s="120">
        <v>51626</v>
      </c>
      <c r="Z693" s="120">
        <v>54414</v>
      </c>
      <c r="AA693" s="120">
        <v>57202</v>
      </c>
      <c r="AB693" s="120">
        <v>59990</v>
      </c>
      <c r="AC693" s="120">
        <v>62778</v>
      </c>
      <c r="AD693" s="121">
        <v>65566</v>
      </c>
      <c r="AE693" s="119">
        <v>55750</v>
      </c>
      <c r="AF693" s="120">
        <v>73600</v>
      </c>
      <c r="AG693" s="120">
        <v>78060</v>
      </c>
      <c r="AH693" s="120">
        <v>82520</v>
      </c>
      <c r="AI693" s="120">
        <v>86980</v>
      </c>
      <c r="AJ693" s="120">
        <v>91440</v>
      </c>
      <c r="AK693" s="120">
        <v>95900</v>
      </c>
      <c r="AL693" s="120">
        <v>100360</v>
      </c>
      <c r="AM693" s="121">
        <v>104820</v>
      </c>
      <c r="AO693" s="119">
        <v>37750</v>
      </c>
      <c r="AP693" s="120">
        <v>49850</v>
      </c>
      <c r="AQ693" s="120">
        <v>52870</v>
      </c>
      <c r="AR693" s="120">
        <v>55890</v>
      </c>
      <c r="AS693" s="120">
        <v>58910</v>
      </c>
      <c r="AT693" s="120">
        <v>61930</v>
      </c>
      <c r="AU693" s="120">
        <v>64950</v>
      </c>
      <c r="AV693" s="120">
        <v>67970</v>
      </c>
      <c r="AW693" s="121">
        <v>70990</v>
      </c>
      <c r="AX693" s="119">
        <v>60400</v>
      </c>
      <c r="AY693" s="120">
        <v>79750</v>
      </c>
      <c r="AZ693" s="120">
        <v>84582</v>
      </c>
      <c r="BA693" s="120">
        <v>89414</v>
      </c>
      <c r="BB693" s="120">
        <v>94246</v>
      </c>
      <c r="BC693" s="120">
        <v>99078</v>
      </c>
      <c r="BD693" s="120">
        <v>103910</v>
      </c>
      <c r="BE693" s="120">
        <v>108742</v>
      </c>
      <c r="BF693" s="121">
        <v>113574</v>
      </c>
      <c r="BH693" s="119">
        <v>38750</v>
      </c>
      <c r="BI693" s="120">
        <v>51150</v>
      </c>
      <c r="BJ693" s="120">
        <v>54250</v>
      </c>
      <c r="BK693" s="120">
        <v>57350</v>
      </c>
      <c r="BL693" s="120">
        <v>60450</v>
      </c>
      <c r="BM693" s="120">
        <v>63550</v>
      </c>
      <c r="BN693" s="120">
        <v>66650</v>
      </c>
      <c r="BO693" s="120">
        <v>69750</v>
      </c>
      <c r="BP693" s="121">
        <v>72850</v>
      </c>
      <c r="BQ693" s="119">
        <v>62000</v>
      </c>
      <c r="BR693" s="120">
        <v>81850</v>
      </c>
      <c r="BS693" s="120">
        <v>86810</v>
      </c>
      <c r="BT693" s="120">
        <v>91770</v>
      </c>
      <c r="BU693" s="120">
        <v>96730</v>
      </c>
      <c r="BV693" s="120">
        <v>101690</v>
      </c>
      <c r="BW693" s="120">
        <v>106650</v>
      </c>
      <c r="BX693" s="120">
        <v>111610</v>
      </c>
      <c r="BY693" s="121">
        <v>116570</v>
      </c>
    </row>
    <row r="694" spans="1:77" x14ac:dyDescent="0.25">
      <c r="A694" s="85" t="s">
        <v>868</v>
      </c>
      <c r="C694">
        <v>39050</v>
      </c>
      <c r="D694">
        <v>51550</v>
      </c>
      <c r="E694">
        <v>54674</v>
      </c>
      <c r="F694">
        <v>57798</v>
      </c>
      <c r="G694">
        <v>60922</v>
      </c>
      <c r="H694">
        <v>64046</v>
      </c>
      <c r="I694">
        <v>67170</v>
      </c>
      <c r="J694">
        <v>70294</v>
      </c>
      <c r="K694">
        <v>73418</v>
      </c>
      <c r="L694">
        <v>62500</v>
      </c>
      <c r="M694">
        <v>82500</v>
      </c>
      <c r="N694">
        <v>87500</v>
      </c>
      <c r="O694">
        <v>92500</v>
      </c>
      <c r="P694">
        <v>97500</v>
      </c>
      <c r="Q694">
        <v>102500</v>
      </c>
      <c r="R694">
        <v>107500</v>
      </c>
      <c r="S694">
        <v>112500</v>
      </c>
      <c r="T694">
        <v>117500</v>
      </c>
      <c r="V694" s="119">
        <v>39050</v>
      </c>
      <c r="W694" s="120">
        <v>51550</v>
      </c>
      <c r="X694" s="120">
        <v>54674</v>
      </c>
      <c r="Y694" s="120">
        <v>57798</v>
      </c>
      <c r="Z694" s="120">
        <v>60922</v>
      </c>
      <c r="AA694" s="120">
        <v>64046</v>
      </c>
      <c r="AB694" s="120">
        <v>67170</v>
      </c>
      <c r="AC694" s="120">
        <v>70294</v>
      </c>
      <c r="AD694" s="121">
        <v>73418</v>
      </c>
      <c r="AE694" s="119">
        <v>62500</v>
      </c>
      <c r="AF694" s="120">
        <v>82500</v>
      </c>
      <c r="AG694" s="120">
        <v>87500</v>
      </c>
      <c r="AH694" s="120">
        <v>92500</v>
      </c>
      <c r="AI694" s="120">
        <v>97500</v>
      </c>
      <c r="AJ694" s="120">
        <v>102500</v>
      </c>
      <c r="AK694" s="120">
        <v>107500</v>
      </c>
      <c r="AL694" s="120">
        <v>112500</v>
      </c>
      <c r="AM694" s="121">
        <v>117500</v>
      </c>
      <c r="AO694" s="119">
        <v>42500</v>
      </c>
      <c r="AP694" s="120">
        <v>56100</v>
      </c>
      <c r="AQ694" s="120">
        <v>59500</v>
      </c>
      <c r="AR694" s="120">
        <v>62900</v>
      </c>
      <c r="AS694" s="120">
        <v>66300</v>
      </c>
      <c r="AT694" s="120">
        <v>69700</v>
      </c>
      <c r="AU694" s="120">
        <v>73100</v>
      </c>
      <c r="AV694" s="120">
        <v>76500</v>
      </c>
      <c r="AW694" s="121">
        <v>79900</v>
      </c>
      <c r="AX694" s="119">
        <v>68000</v>
      </c>
      <c r="AY694" s="120">
        <v>89800</v>
      </c>
      <c r="AZ694" s="120">
        <v>95240</v>
      </c>
      <c r="BA694" s="120">
        <v>100680</v>
      </c>
      <c r="BB694" s="120">
        <v>106120</v>
      </c>
      <c r="BC694" s="120">
        <v>111560</v>
      </c>
      <c r="BD694" s="120">
        <v>117000</v>
      </c>
      <c r="BE694" s="120">
        <v>122440</v>
      </c>
      <c r="BF694" s="121">
        <v>127880</v>
      </c>
      <c r="BH694" s="119">
        <v>42500</v>
      </c>
      <c r="BI694" s="120">
        <v>56100</v>
      </c>
      <c r="BJ694" s="120">
        <v>59500</v>
      </c>
      <c r="BK694" s="120">
        <v>62900</v>
      </c>
      <c r="BL694" s="120">
        <v>66300</v>
      </c>
      <c r="BM694" s="120">
        <v>69700</v>
      </c>
      <c r="BN694" s="120">
        <v>73100</v>
      </c>
      <c r="BO694" s="120">
        <v>76500</v>
      </c>
      <c r="BP694" s="121">
        <v>79900</v>
      </c>
      <c r="BQ694" s="119">
        <v>68000</v>
      </c>
      <c r="BR694" s="120">
        <v>89800</v>
      </c>
      <c r="BS694" s="120">
        <v>95240</v>
      </c>
      <c r="BT694" s="120">
        <v>100680</v>
      </c>
      <c r="BU694" s="120">
        <v>106120</v>
      </c>
      <c r="BV694" s="120">
        <v>111560</v>
      </c>
      <c r="BW694" s="120">
        <v>117000</v>
      </c>
      <c r="BX694" s="120">
        <v>122440</v>
      </c>
      <c r="BY694" s="121">
        <v>127880</v>
      </c>
    </row>
    <row r="695" spans="1:77" x14ac:dyDescent="0.25">
      <c r="A695" s="85" t="s">
        <v>869</v>
      </c>
      <c r="C695">
        <v>34250</v>
      </c>
      <c r="D695">
        <v>45250</v>
      </c>
      <c r="E695">
        <v>47990</v>
      </c>
      <c r="F695">
        <v>50730</v>
      </c>
      <c r="G695">
        <v>53470</v>
      </c>
      <c r="H695">
        <v>56210</v>
      </c>
      <c r="I695">
        <v>58950</v>
      </c>
      <c r="J695">
        <v>61690</v>
      </c>
      <c r="K695">
        <v>64430</v>
      </c>
      <c r="L695">
        <v>54800</v>
      </c>
      <c r="M695">
        <v>72350</v>
      </c>
      <c r="N695">
        <v>76734</v>
      </c>
      <c r="O695">
        <v>81118</v>
      </c>
      <c r="P695">
        <v>85502</v>
      </c>
      <c r="Q695">
        <v>89886</v>
      </c>
      <c r="R695">
        <v>94270</v>
      </c>
      <c r="S695">
        <v>98654</v>
      </c>
      <c r="T695">
        <v>103038</v>
      </c>
      <c r="V695" s="119">
        <v>34500</v>
      </c>
      <c r="W695" s="120">
        <v>45550</v>
      </c>
      <c r="X695" s="120">
        <v>48310</v>
      </c>
      <c r="Y695" s="120">
        <v>51070</v>
      </c>
      <c r="Z695" s="120">
        <v>53830</v>
      </c>
      <c r="AA695" s="120">
        <v>56590</v>
      </c>
      <c r="AB695" s="120">
        <v>59350</v>
      </c>
      <c r="AC695" s="120">
        <v>62110</v>
      </c>
      <c r="AD695" s="121">
        <v>64870</v>
      </c>
      <c r="AE695" s="119">
        <v>55200</v>
      </c>
      <c r="AF695" s="120">
        <v>72900</v>
      </c>
      <c r="AG695" s="120">
        <v>77316</v>
      </c>
      <c r="AH695" s="120">
        <v>81732</v>
      </c>
      <c r="AI695" s="120">
        <v>86148</v>
      </c>
      <c r="AJ695" s="120">
        <v>90564</v>
      </c>
      <c r="AK695" s="120">
        <v>94980</v>
      </c>
      <c r="AL695" s="120">
        <v>99396</v>
      </c>
      <c r="AM695" s="121">
        <v>103812</v>
      </c>
      <c r="AO695" s="119">
        <v>37100</v>
      </c>
      <c r="AP695" s="120">
        <v>49000</v>
      </c>
      <c r="AQ695" s="120">
        <v>51968</v>
      </c>
      <c r="AR695" s="120">
        <v>54936</v>
      </c>
      <c r="AS695" s="120">
        <v>57904</v>
      </c>
      <c r="AT695" s="120">
        <v>60872</v>
      </c>
      <c r="AU695" s="120">
        <v>63840</v>
      </c>
      <c r="AV695" s="120">
        <v>66808</v>
      </c>
      <c r="AW695" s="121">
        <v>69776</v>
      </c>
      <c r="AX695" s="119">
        <v>59350</v>
      </c>
      <c r="AY695" s="120">
        <v>78350</v>
      </c>
      <c r="AZ695" s="120">
        <v>83098</v>
      </c>
      <c r="BA695" s="120">
        <v>87846</v>
      </c>
      <c r="BB695" s="120">
        <v>92594</v>
      </c>
      <c r="BC695" s="120">
        <v>97342</v>
      </c>
      <c r="BD695" s="120">
        <v>102090</v>
      </c>
      <c r="BE695" s="120">
        <v>106838</v>
      </c>
      <c r="BF695" s="121">
        <v>111586</v>
      </c>
      <c r="BH695" s="119">
        <v>37950</v>
      </c>
      <c r="BI695" s="120">
        <v>50100</v>
      </c>
      <c r="BJ695" s="120">
        <v>53136</v>
      </c>
      <c r="BK695" s="120">
        <v>56172</v>
      </c>
      <c r="BL695" s="120">
        <v>59208</v>
      </c>
      <c r="BM695" s="120">
        <v>62244</v>
      </c>
      <c r="BN695" s="120">
        <v>65280</v>
      </c>
      <c r="BO695" s="120">
        <v>68316</v>
      </c>
      <c r="BP695" s="121">
        <v>71352</v>
      </c>
      <c r="BQ695" s="119">
        <v>60700</v>
      </c>
      <c r="BR695" s="120">
        <v>80150</v>
      </c>
      <c r="BS695" s="120">
        <v>85006</v>
      </c>
      <c r="BT695" s="120">
        <v>89862</v>
      </c>
      <c r="BU695" s="120">
        <v>94718</v>
      </c>
      <c r="BV695" s="120">
        <v>99574</v>
      </c>
      <c r="BW695" s="120">
        <v>104430</v>
      </c>
      <c r="BX695" s="120">
        <v>109286</v>
      </c>
      <c r="BY695" s="121">
        <v>114142</v>
      </c>
    </row>
    <row r="696" spans="1:77" x14ac:dyDescent="0.25">
      <c r="A696" s="85" t="s">
        <v>870</v>
      </c>
      <c r="C696">
        <v>34250</v>
      </c>
      <c r="D696">
        <v>45250</v>
      </c>
      <c r="E696">
        <v>47990</v>
      </c>
      <c r="F696">
        <v>50730</v>
      </c>
      <c r="G696">
        <v>53470</v>
      </c>
      <c r="H696">
        <v>56210</v>
      </c>
      <c r="I696">
        <v>58950</v>
      </c>
      <c r="J696">
        <v>61690</v>
      </c>
      <c r="K696">
        <v>64430</v>
      </c>
      <c r="L696">
        <v>54800</v>
      </c>
      <c r="M696">
        <v>72350</v>
      </c>
      <c r="N696">
        <v>76734</v>
      </c>
      <c r="O696">
        <v>81118</v>
      </c>
      <c r="P696">
        <v>85502</v>
      </c>
      <c r="Q696">
        <v>89886</v>
      </c>
      <c r="R696">
        <v>94270</v>
      </c>
      <c r="S696">
        <v>98654</v>
      </c>
      <c r="T696">
        <v>103038</v>
      </c>
      <c r="V696" s="119">
        <v>34500</v>
      </c>
      <c r="W696" s="120">
        <v>45550</v>
      </c>
      <c r="X696" s="120">
        <v>48310</v>
      </c>
      <c r="Y696" s="120">
        <v>51070</v>
      </c>
      <c r="Z696" s="120">
        <v>53830</v>
      </c>
      <c r="AA696" s="120">
        <v>56590</v>
      </c>
      <c r="AB696" s="120">
        <v>59350</v>
      </c>
      <c r="AC696" s="120">
        <v>62110</v>
      </c>
      <c r="AD696" s="121">
        <v>64870</v>
      </c>
      <c r="AE696" s="119">
        <v>55200</v>
      </c>
      <c r="AF696" s="120">
        <v>72900</v>
      </c>
      <c r="AG696" s="120">
        <v>77316</v>
      </c>
      <c r="AH696" s="120">
        <v>81732</v>
      </c>
      <c r="AI696" s="120">
        <v>86148</v>
      </c>
      <c r="AJ696" s="120">
        <v>90564</v>
      </c>
      <c r="AK696" s="120">
        <v>94980</v>
      </c>
      <c r="AL696" s="120">
        <v>99396</v>
      </c>
      <c r="AM696" s="121">
        <v>103812</v>
      </c>
      <c r="AO696" s="119">
        <v>37100</v>
      </c>
      <c r="AP696" s="120">
        <v>49000</v>
      </c>
      <c r="AQ696" s="120">
        <v>51968</v>
      </c>
      <c r="AR696" s="120">
        <v>54936</v>
      </c>
      <c r="AS696" s="120">
        <v>57904</v>
      </c>
      <c r="AT696" s="120">
        <v>60872</v>
      </c>
      <c r="AU696" s="120">
        <v>63840</v>
      </c>
      <c r="AV696" s="120">
        <v>66808</v>
      </c>
      <c r="AW696" s="121">
        <v>69776</v>
      </c>
      <c r="AX696" s="119">
        <v>59350</v>
      </c>
      <c r="AY696" s="120">
        <v>78350</v>
      </c>
      <c r="AZ696" s="120">
        <v>83098</v>
      </c>
      <c r="BA696" s="120">
        <v>87846</v>
      </c>
      <c r="BB696" s="120">
        <v>92594</v>
      </c>
      <c r="BC696" s="120">
        <v>97342</v>
      </c>
      <c r="BD696" s="120">
        <v>102090</v>
      </c>
      <c r="BE696" s="120">
        <v>106838</v>
      </c>
      <c r="BF696" s="121">
        <v>111586</v>
      </c>
      <c r="BH696" s="119">
        <v>37950</v>
      </c>
      <c r="BI696" s="120">
        <v>50100</v>
      </c>
      <c r="BJ696" s="120">
        <v>53136</v>
      </c>
      <c r="BK696" s="120">
        <v>56172</v>
      </c>
      <c r="BL696" s="120">
        <v>59208</v>
      </c>
      <c r="BM696" s="120">
        <v>62244</v>
      </c>
      <c r="BN696" s="120">
        <v>65280</v>
      </c>
      <c r="BO696" s="120">
        <v>68316</v>
      </c>
      <c r="BP696" s="121">
        <v>71352</v>
      </c>
      <c r="BQ696" s="119">
        <v>60700</v>
      </c>
      <c r="BR696" s="120">
        <v>80150</v>
      </c>
      <c r="BS696" s="120">
        <v>85006</v>
      </c>
      <c r="BT696" s="120">
        <v>89862</v>
      </c>
      <c r="BU696" s="120">
        <v>94718</v>
      </c>
      <c r="BV696" s="120">
        <v>99574</v>
      </c>
      <c r="BW696" s="120">
        <v>104430</v>
      </c>
      <c r="BX696" s="120">
        <v>109286</v>
      </c>
      <c r="BY696" s="121">
        <v>114142</v>
      </c>
    </row>
    <row r="697" spans="1:77" x14ac:dyDescent="0.25">
      <c r="A697" s="85" t="s">
        <v>871</v>
      </c>
      <c r="C697">
        <v>34250</v>
      </c>
      <c r="D697">
        <v>45250</v>
      </c>
      <c r="E697">
        <v>47990</v>
      </c>
      <c r="F697">
        <v>50730</v>
      </c>
      <c r="G697">
        <v>53470</v>
      </c>
      <c r="H697">
        <v>56210</v>
      </c>
      <c r="I697">
        <v>58950</v>
      </c>
      <c r="J697">
        <v>61690</v>
      </c>
      <c r="K697">
        <v>64430</v>
      </c>
      <c r="L697">
        <v>54800</v>
      </c>
      <c r="M697">
        <v>72350</v>
      </c>
      <c r="N697">
        <v>76734</v>
      </c>
      <c r="O697">
        <v>81118</v>
      </c>
      <c r="P697">
        <v>85502</v>
      </c>
      <c r="Q697">
        <v>89886</v>
      </c>
      <c r="R697">
        <v>94270</v>
      </c>
      <c r="S697">
        <v>98654</v>
      </c>
      <c r="T697">
        <v>103038</v>
      </c>
      <c r="V697" s="119">
        <v>34500</v>
      </c>
      <c r="W697" s="120">
        <v>45550</v>
      </c>
      <c r="X697" s="120">
        <v>48310</v>
      </c>
      <c r="Y697" s="120">
        <v>51070</v>
      </c>
      <c r="Z697" s="120">
        <v>53830</v>
      </c>
      <c r="AA697" s="120">
        <v>56590</v>
      </c>
      <c r="AB697" s="120">
        <v>59350</v>
      </c>
      <c r="AC697" s="120">
        <v>62110</v>
      </c>
      <c r="AD697" s="121">
        <v>64870</v>
      </c>
      <c r="AE697" s="119">
        <v>55200</v>
      </c>
      <c r="AF697" s="120">
        <v>72900</v>
      </c>
      <c r="AG697" s="120">
        <v>77316</v>
      </c>
      <c r="AH697" s="120">
        <v>81732</v>
      </c>
      <c r="AI697" s="120">
        <v>86148</v>
      </c>
      <c r="AJ697" s="120">
        <v>90564</v>
      </c>
      <c r="AK697" s="120">
        <v>94980</v>
      </c>
      <c r="AL697" s="120">
        <v>99396</v>
      </c>
      <c r="AM697" s="121">
        <v>103812</v>
      </c>
      <c r="AO697" s="119">
        <v>37100</v>
      </c>
      <c r="AP697" s="120">
        <v>49000</v>
      </c>
      <c r="AQ697" s="120">
        <v>51968</v>
      </c>
      <c r="AR697" s="120">
        <v>54936</v>
      </c>
      <c r="AS697" s="120">
        <v>57904</v>
      </c>
      <c r="AT697" s="120">
        <v>60872</v>
      </c>
      <c r="AU697" s="120">
        <v>63840</v>
      </c>
      <c r="AV697" s="120">
        <v>66808</v>
      </c>
      <c r="AW697" s="121">
        <v>69776</v>
      </c>
      <c r="AX697" s="119">
        <v>59350</v>
      </c>
      <c r="AY697" s="120">
        <v>78350</v>
      </c>
      <c r="AZ697" s="120">
        <v>83098</v>
      </c>
      <c r="BA697" s="120">
        <v>87846</v>
      </c>
      <c r="BB697" s="120">
        <v>92594</v>
      </c>
      <c r="BC697" s="120">
        <v>97342</v>
      </c>
      <c r="BD697" s="120">
        <v>102090</v>
      </c>
      <c r="BE697" s="120">
        <v>106838</v>
      </c>
      <c r="BF697" s="121">
        <v>111586</v>
      </c>
      <c r="BH697" s="119">
        <v>37950</v>
      </c>
      <c r="BI697" s="120">
        <v>50100</v>
      </c>
      <c r="BJ697" s="120">
        <v>53136</v>
      </c>
      <c r="BK697" s="120">
        <v>56172</v>
      </c>
      <c r="BL697" s="120">
        <v>59208</v>
      </c>
      <c r="BM697" s="120">
        <v>62244</v>
      </c>
      <c r="BN697" s="120">
        <v>65280</v>
      </c>
      <c r="BO697" s="120">
        <v>68316</v>
      </c>
      <c r="BP697" s="121">
        <v>71352</v>
      </c>
      <c r="BQ697" s="119">
        <v>60700</v>
      </c>
      <c r="BR697" s="120">
        <v>80150</v>
      </c>
      <c r="BS697" s="120">
        <v>85006</v>
      </c>
      <c r="BT697" s="120">
        <v>89862</v>
      </c>
      <c r="BU697" s="120">
        <v>94718</v>
      </c>
      <c r="BV697" s="120">
        <v>99574</v>
      </c>
      <c r="BW697" s="120">
        <v>104430</v>
      </c>
      <c r="BX697" s="120">
        <v>109286</v>
      </c>
      <c r="BY697" s="121">
        <v>114142</v>
      </c>
    </row>
    <row r="698" spans="1:77" x14ac:dyDescent="0.25">
      <c r="A698" s="85" t="s">
        <v>872</v>
      </c>
      <c r="C698">
        <v>37400</v>
      </c>
      <c r="D698">
        <v>49400</v>
      </c>
      <c r="E698">
        <v>52392</v>
      </c>
      <c r="F698">
        <v>55384</v>
      </c>
      <c r="G698">
        <v>58376</v>
      </c>
      <c r="H698">
        <v>61368</v>
      </c>
      <c r="I698">
        <v>64360</v>
      </c>
      <c r="J698">
        <v>67352</v>
      </c>
      <c r="K698">
        <v>70344</v>
      </c>
      <c r="L698">
        <v>59850</v>
      </c>
      <c r="M698">
        <v>79000</v>
      </c>
      <c r="N698">
        <v>83788</v>
      </c>
      <c r="O698">
        <v>88576</v>
      </c>
      <c r="P698">
        <v>93364</v>
      </c>
      <c r="Q698">
        <v>98152</v>
      </c>
      <c r="R698">
        <v>102940</v>
      </c>
      <c r="S698">
        <v>107728</v>
      </c>
      <c r="T698">
        <v>112516</v>
      </c>
      <c r="V698" s="119">
        <v>37950</v>
      </c>
      <c r="W698" s="120">
        <v>50100</v>
      </c>
      <c r="X698" s="120">
        <v>53136</v>
      </c>
      <c r="Y698" s="120">
        <v>56172</v>
      </c>
      <c r="Z698" s="120">
        <v>59208</v>
      </c>
      <c r="AA698" s="120">
        <v>62244</v>
      </c>
      <c r="AB698" s="120">
        <v>65280</v>
      </c>
      <c r="AC698" s="120">
        <v>68316</v>
      </c>
      <c r="AD698" s="121">
        <v>71352</v>
      </c>
      <c r="AE698" s="119">
        <v>60700</v>
      </c>
      <c r="AF698" s="120">
        <v>80150</v>
      </c>
      <c r="AG698" s="120">
        <v>85006</v>
      </c>
      <c r="AH698" s="120">
        <v>89862</v>
      </c>
      <c r="AI698" s="120">
        <v>94718</v>
      </c>
      <c r="AJ698" s="120">
        <v>99574</v>
      </c>
      <c r="AK698" s="120">
        <v>104430</v>
      </c>
      <c r="AL698" s="120">
        <v>109286</v>
      </c>
      <c r="AM698" s="121">
        <v>114142</v>
      </c>
      <c r="AO698" s="119">
        <v>38750</v>
      </c>
      <c r="AP698" s="120">
        <v>51150</v>
      </c>
      <c r="AQ698" s="120">
        <v>54250</v>
      </c>
      <c r="AR698" s="120">
        <v>57350</v>
      </c>
      <c r="AS698" s="120">
        <v>60450</v>
      </c>
      <c r="AT698" s="120">
        <v>63550</v>
      </c>
      <c r="AU698" s="120">
        <v>66650</v>
      </c>
      <c r="AV698" s="120">
        <v>69750</v>
      </c>
      <c r="AW698" s="121">
        <v>72850</v>
      </c>
      <c r="AX698" s="119">
        <v>62000</v>
      </c>
      <c r="AY698" s="120">
        <v>81850</v>
      </c>
      <c r="AZ698" s="120">
        <v>86810</v>
      </c>
      <c r="BA698" s="120">
        <v>91770</v>
      </c>
      <c r="BB698" s="120">
        <v>96730</v>
      </c>
      <c r="BC698" s="120">
        <v>101690</v>
      </c>
      <c r="BD698" s="120">
        <v>106650</v>
      </c>
      <c r="BE698" s="120">
        <v>111610</v>
      </c>
      <c r="BF698" s="121">
        <v>116570</v>
      </c>
      <c r="BH698" s="119">
        <v>38750</v>
      </c>
      <c r="BI698" s="120">
        <v>51150</v>
      </c>
      <c r="BJ698" s="120">
        <v>54250</v>
      </c>
      <c r="BK698" s="120">
        <v>57350</v>
      </c>
      <c r="BL698" s="120">
        <v>60450</v>
      </c>
      <c r="BM698" s="120">
        <v>63550</v>
      </c>
      <c r="BN698" s="120">
        <v>66650</v>
      </c>
      <c r="BO698" s="120">
        <v>69750</v>
      </c>
      <c r="BP698" s="121">
        <v>72850</v>
      </c>
      <c r="BQ698" s="119">
        <v>62000</v>
      </c>
      <c r="BR698" s="120">
        <v>81850</v>
      </c>
      <c r="BS698" s="120">
        <v>86810</v>
      </c>
      <c r="BT698" s="120">
        <v>91770</v>
      </c>
      <c r="BU698" s="120">
        <v>96730</v>
      </c>
      <c r="BV698" s="120">
        <v>101690</v>
      </c>
      <c r="BW698" s="120">
        <v>106650</v>
      </c>
      <c r="BX698" s="120">
        <v>111610</v>
      </c>
      <c r="BY698" s="121">
        <v>116570</v>
      </c>
    </row>
    <row r="699" spans="1:77" x14ac:dyDescent="0.25">
      <c r="A699" s="85" t="s">
        <v>873</v>
      </c>
      <c r="C699">
        <v>43000</v>
      </c>
      <c r="D699">
        <v>56800</v>
      </c>
      <c r="E699">
        <v>60240</v>
      </c>
      <c r="F699">
        <v>63680</v>
      </c>
      <c r="G699">
        <v>67120</v>
      </c>
      <c r="H699">
        <v>70560</v>
      </c>
      <c r="I699">
        <v>74000</v>
      </c>
      <c r="J699">
        <v>77440</v>
      </c>
      <c r="K699">
        <v>80880</v>
      </c>
      <c r="L699">
        <v>68800</v>
      </c>
      <c r="M699">
        <v>90800</v>
      </c>
      <c r="N699">
        <v>96304</v>
      </c>
      <c r="O699">
        <v>101808</v>
      </c>
      <c r="P699">
        <v>107312</v>
      </c>
      <c r="Q699">
        <v>112816</v>
      </c>
      <c r="R699">
        <v>118320</v>
      </c>
      <c r="S699">
        <v>123824</v>
      </c>
      <c r="T699">
        <v>129328</v>
      </c>
      <c r="V699" s="119">
        <v>44750</v>
      </c>
      <c r="W699" s="120">
        <v>59100</v>
      </c>
      <c r="X699" s="120">
        <v>62680</v>
      </c>
      <c r="Y699" s="120">
        <v>66260</v>
      </c>
      <c r="Z699" s="120">
        <v>69840</v>
      </c>
      <c r="AA699" s="120">
        <v>73420</v>
      </c>
      <c r="AB699" s="120">
        <v>77000</v>
      </c>
      <c r="AC699" s="120">
        <v>80580</v>
      </c>
      <c r="AD699" s="121">
        <v>84160</v>
      </c>
      <c r="AE699" s="119">
        <v>71600</v>
      </c>
      <c r="AF699" s="120">
        <v>94550</v>
      </c>
      <c r="AG699" s="120">
        <v>100278</v>
      </c>
      <c r="AH699" s="120">
        <v>106006</v>
      </c>
      <c r="AI699" s="120">
        <v>111734</v>
      </c>
      <c r="AJ699" s="120">
        <v>117462</v>
      </c>
      <c r="AK699" s="120">
        <v>123190</v>
      </c>
      <c r="AL699" s="120">
        <v>128918</v>
      </c>
      <c r="AM699" s="121">
        <v>134646</v>
      </c>
      <c r="AO699" s="119">
        <v>48850</v>
      </c>
      <c r="AP699" s="120">
        <v>64500</v>
      </c>
      <c r="AQ699" s="120">
        <v>68408</v>
      </c>
      <c r="AR699" s="120">
        <v>72316</v>
      </c>
      <c r="AS699" s="120">
        <v>76224</v>
      </c>
      <c r="AT699" s="120">
        <v>80132</v>
      </c>
      <c r="AU699" s="120">
        <v>84040</v>
      </c>
      <c r="AV699" s="120">
        <v>87948</v>
      </c>
      <c r="AW699" s="121">
        <v>91856</v>
      </c>
      <c r="AX699" s="119">
        <v>78150</v>
      </c>
      <c r="AY699" s="120">
        <v>103200</v>
      </c>
      <c r="AZ699" s="120">
        <v>109452</v>
      </c>
      <c r="BA699" s="120">
        <v>115704</v>
      </c>
      <c r="BB699" s="120">
        <v>121956</v>
      </c>
      <c r="BC699" s="120">
        <v>128208</v>
      </c>
      <c r="BD699" s="120">
        <v>134460</v>
      </c>
      <c r="BE699" s="120">
        <v>140712</v>
      </c>
      <c r="BF699" s="121">
        <v>146964</v>
      </c>
      <c r="BH699" s="119">
        <v>48850</v>
      </c>
      <c r="BI699" s="120">
        <v>64500</v>
      </c>
      <c r="BJ699" s="120">
        <v>68408</v>
      </c>
      <c r="BK699" s="120">
        <v>72316</v>
      </c>
      <c r="BL699" s="120">
        <v>76224</v>
      </c>
      <c r="BM699" s="120">
        <v>80132</v>
      </c>
      <c r="BN699" s="120">
        <v>84040</v>
      </c>
      <c r="BO699" s="120">
        <v>87948</v>
      </c>
      <c r="BP699" s="121">
        <v>91856</v>
      </c>
      <c r="BQ699" s="119">
        <v>78150</v>
      </c>
      <c r="BR699" s="120">
        <v>103200</v>
      </c>
      <c r="BS699" s="120">
        <v>109452</v>
      </c>
      <c r="BT699" s="120">
        <v>115704</v>
      </c>
      <c r="BU699" s="120">
        <v>121956</v>
      </c>
      <c r="BV699" s="120">
        <v>128208</v>
      </c>
      <c r="BW699" s="120">
        <v>134460</v>
      </c>
      <c r="BX699" s="120">
        <v>140712</v>
      </c>
      <c r="BY699" s="121">
        <v>146964</v>
      </c>
    </row>
    <row r="700" spans="1:77" x14ac:dyDescent="0.25">
      <c r="A700" s="85" t="s">
        <v>874</v>
      </c>
      <c r="C700">
        <v>36000</v>
      </c>
      <c r="D700">
        <v>47550</v>
      </c>
      <c r="E700">
        <v>50430</v>
      </c>
      <c r="F700">
        <v>53310</v>
      </c>
      <c r="G700">
        <v>56190</v>
      </c>
      <c r="H700">
        <v>59070</v>
      </c>
      <c r="I700">
        <v>61950</v>
      </c>
      <c r="J700">
        <v>64830</v>
      </c>
      <c r="K700">
        <v>67710</v>
      </c>
      <c r="L700">
        <v>57600</v>
      </c>
      <c r="M700">
        <v>76050</v>
      </c>
      <c r="N700">
        <v>80658</v>
      </c>
      <c r="O700">
        <v>85266</v>
      </c>
      <c r="P700">
        <v>89874</v>
      </c>
      <c r="Q700">
        <v>94482</v>
      </c>
      <c r="R700">
        <v>99090</v>
      </c>
      <c r="S700">
        <v>103698</v>
      </c>
      <c r="T700">
        <v>108306</v>
      </c>
      <c r="V700" s="119">
        <v>37650</v>
      </c>
      <c r="W700" s="120">
        <v>49700</v>
      </c>
      <c r="X700" s="120">
        <v>52712</v>
      </c>
      <c r="Y700" s="120">
        <v>55724</v>
      </c>
      <c r="Z700" s="120">
        <v>58736</v>
      </c>
      <c r="AA700" s="120">
        <v>61748</v>
      </c>
      <c r="AB700" s="120">
        <v>64760</v>
      </c>
      <c r="AC700" s="120">
        <v>67772</v>
      </c>
      <c r="AD700" s="121">
        <v>70784</v>
      </c>
      <c r="AE700" s="119">
        <v>60250</v>
      </c>
      <c r="AF700" s="120">
        <v>79550</v>
      </c>
      <c r="AG700" s="120">
        <v>84370</v>
      </c>
      <c r="AH700" s="120">
        <v>89190</v>
      </c>
      <c r="AI700" s="120">
        <v>94010</v>
      </c>
      <c r="AJ700" s="120">
        <v>98830</v>
      </c>
      <c r="AK700" s="120">
        <v>103650</v>
      </c>
      <c r="AL700" s="120">
        <v>108470</v>
      </c>
      <c r="AM700" s="121">
        <v>113290</v>
      </c>
      <c r="AO700" s="119">
        <v>39450</v>
      </c>
      <c r="AP700" s="120">
        <v>52100</v>
      </c>
      <c r="AQ700" s="120">
        <v>55256</v>
      </c>
      <c r="AR700" s="120">
        <v>58412</v>
      </c>
      <c r="AS700" s="120">
        <v>61568</v>
      </c>
      <c r="AT700" s="120">
        <v>64724</v>
      </c>
      <c r="AU700" s="120">
        <v>67880</v>
      </c>
      <c r="AV700" s="120">
        <v>71036</v>
      </c>
      <c r="AW700" s="121">
        <v>74192</v>
      </c>
      <c r="AX700" s="119">
        <v>63100</v>
      </c>
      <c r="AY700" s="120">
        <v>83300</v>
      </c>
      <c r="AZ700" s="120">
        <v>88348</v>
      </c>
      <c r="BA700" s="120">
        <v>93396</v>
      </c>
      <c r="BB700" s="120">
        <v>98444</v>
      </c>
      <c r="BC700" s="120">
        <v>103492</v>
      </c>
      <c r="BD700" s="120">
        <v>108540</v>
      </c>
      <c r="BE700" s="120">
        <v>113588</v>
      </c>
      <c r="BF700" s="121">
        <v>118636</v>
      </c>
      <c r="BH700" s="119">
        <v>39450</v>
      </c>
      <c r="BI700" s="120">
        <v>52100</v>
      </c>
      <c r="BJ700" s="120">
        <v>55256</v>
      </c>
      <c r="BK700" s="120">
        <v>58412</v>
      </c>
      <c r="BL700" s="120">
        <v>61568</v>
      </c>
      <c r="BM700" s="120">
        <v>64724</v>
      </c>
      <c r="BN700" s="120">
        <v>67880</v>
      </c>
      <c r="BO700" s="120">
        <v>71036</v>
      </c>
      <c r="BP700" s="121">
        <v>74192</v>
      </c>
      <c r="BQ700" s="119">
        <v>63100</v>
      </c>
      <c r="BR700" s="120">
        <v>83300</v>
      </c>
      <c r="BS700" s="120">
        <v>88348</v>
      </c>
      <c r="BT700" s="120">
        <v>93396</v>
      </c>
      <c r="BU700" s="120">
        <v>98444</v>
      </c>
      <c r="BV700" s="120">
        <v>103492</v>
      </c>
      <c r="BW700" s="120">
        <v>108540</v>
      </c>
      <c r="BX700" s="120">
        <v>113588</v>
      </c>
      <c r="BY700" s="121">
        <v>118636</v>
      </c>
    </row>
    <row r="701" spans="1:77" x14ac:dyDescent="0.25">
      <c r="A701" s="85" t="s">
        <v>875</v>
      </c>
      <c r="C701">
        <v>43000</v>
      </c>
      <c r="D701">
        <v>56800</v>
      </c>
      <c r="E701">
        <v>60240</v>
      </c>
      <c r="F701">
        <v>63680</v>
      </c>
      <c r="G701">
        <v>67120</v>
      </c>
      <c r="H701">
        <v>70560</v>
      </c>
      <c r="I701">
        <v>74000</v>
      </c>
      <c r="J701">
        <v>77440</v>
      </c>
      <c r="K701">
        <v>80880</v>
      </c>
      <c r="L701">
        <v>68800</v>
      </c>
      <c r="M701">
        <v>90800</v>
      </c>
      <c r="N701">
        <v>96304</v>
      </c>
      <c r="O701">
        <v>101808</v>
      </c>
      <c r="P701">
        <v>107312</v>
      </c>
      <c r="Q701">
        <v>112816</v>
      </c>
      <c r="R701">
        <v>118320</v>
      </c>
      <c r="S701">
        <v>123824</v>
      </c>
      <c r="T701">
        <v>129328</v>
      </c>
      <c r="V701" s="119">
        <v>44750</v>
      </c>
      <c r="W701" s="120">
        <v>59100</v>
      </c>
      <c r="X701" s="120">
        <v>62680</v>
      </c>
      <c r="Y701" s="120">
        <v>66260</v>
      </c>
      <c r="Z701" s="120">
        <v>69840</v>
      </c>
      <c r="AA701" s="120">
        <v>73420</v>
      </c>
      <c r="AB701" s="120">
        <v>77000</v>
      </c>
      <c r="AC701" s="120">
        <v>80580</v>
      </c>
      <c r="AD701" s="121">
        <v>84160</v>
      </c>
      <c r="AE701" s="119">
        <v>71600</v>
      </c>
      <c r="AF701" s="120">
        <v>94550</v>
      </c>
      <c r="AG701" s="120">
        <v>100278</v>
      </c>
      <c r="AH701" s="120">
        <v>106006</v>
      </c>
      <c r="AI701" s="120">
        <v>111734</v>
      </c>
      <c r="AJ701" s="120">
        <v>117462</v>
      </c>
      <c r="AK701" s="120">
        <v>123190</v>
      </c>
      <c r="AL701" s="120">
        <v>128918</v>
      </c>
      <c r="AM701" s="121">
        <v>134646</v>
      </c>
      <c r="AO701" s="119">
        <v>48850</v>
      </c>
      <c r="AP701" s="120">
        <v>64500</v>
      </c>
      <c r="AQ701" s="120">
        <v>68408</v>
      </c>
      <c r="AR701" s="120">
        <v>72316</v>
      </c>
      <c r="AS701" s="120">
        <v>76224</v>
      </c>
      <c r="AT701" s="120">
        <v>80132</v>
      </c>
      <c r="AU701" s="120">
        <v>84040</v>
      </c>
      <c r="AV701" s="120">
        <v>87948</v>
      </c>
      <c r="AW701" s="121">
        <v>91856</v>
      </c>
      <c r="AX701" s="119">
        <v>78150</v>
      </c>
      <c r="AY701" s="120">
        <v>103200</v>
      </c>
      <c r="AZ701" s="120">
        <v>109452</v>
      </c>
      <c r="BA701" s="120">
        <v>115704</v>
      </c>
      <c r="BB701" s="120">
        <v>121956</v>
      </c>
      <c r="BC701" s="120">
        <v>128208</v>
      </c>
      <c r="BD701" s="120">
        <v>134460</v>
      </c>
      <c r="BE701" s="120">
        <v>140712</v>
      </c>
      <c r="BF701" s="121">
        <v>146964</v>
      </c>
      <c r="BH701" s="119">
        <v>48850</v>
      </c>
      <c r="BI701" s="120">
        <v>64500</v>
      </c>
      <c r="BJ701" s="120">
        <v>68408</v>
      </c>
      <c r="BK701" s="120">
        <v>72316</v>
      </c>
      <c r="BL701" s="120">
        <v>76224</v>
      </c>
      <c r="BM701" s="120">
        <v>80132</v>
      </c>
      <c r="BN701" s="120">
        <v>84040</v>
      </c>
      <c r="BO701" s="120">
        <v>87948</v>
      </c>
      <c r="BP701" s="121">
        <v>91856</v>
      </c>
      <c r="BQ701" s="119">
        <v>78150</v>
      </c>
      <c r="BR701" s="120">
        <v>103200</v>
      </c>
      <c r="BS701" s="120">
        <v>109452</v>
      </c>
      <c r="BT701" s="120">
        <v>115704</v>
      </c>
      <c r="BU701" s="120">
        <v>121956</v>
      </c>
      <c r="BV701" s="120">
        <v>128208</v>
      </c>
      <c r="BW701" s="120">
        <v>134460</v>
      </c>
      <c r="BX701" s="120">
        <v>140712</v>
      </c>
      <c r="BY701" s="121">
        <v>146964</v>
      </c>
    </row>
    <row r="702" spans="1:77" x14ac:dyDescent="0.25">
      <c r="A702" s="85" t="s">
        <v>876</v>
      </c>
      <c r="C702">
        <v>34250</v>
      </c>
      <c r="D702">
        <v>45250</v>
      </c>
      <c r="E702">
        <v>47990</v>
      </c>
      <c r="F702">
        <v>50730</v>
      </c>
      <c r="G702">
        <v>53470</v>
      </c>
      <c r="H702">
        <v>56210</v>
      </c>
      <c r="I702">
        <v>58950</v>
      </c>
      <c r="J702">
        <v>61690</v>
      </c>
      <c r="K702">
        <v>64430</v>
      </c>
      <c r="L702">
        <v>54800</v>
      </c>
      <c r="M702">
        <v>72350</v>
      </c>
      <c r="N702">
        <v>76734</v>
      </c>
      <c r="O702">
        <v>81118</v>
      </c>
      <c r="P702">
        <v>85502</v>
      </c>
      <c r="Q702">
        <v>89886</v>
      </c>
      <c r="R702">
        <v>94270</v>
      </c>
      <c r="S702">
        <v>98654</v>
      </c>
      <c r="T702">
        <v>103038</v>
      </c>
      <c r="V702" s="119">
        <v>34500</v>
      </c>
      <c r="W702" s="120">
        <v>45550</v>
      </c>
      <c r="X702" s="120">
        <v>48310</v>
      </c>
      <c r="Y702" s="120">
        <v>51070</v>
      </c>
      <c r="Z702" s="120">
        <v>53830</v>
      </c>
      <c r="AA702" s="120">
        <v>56590</v>
      </c>
      <c r="AB702" s="120">
        <v>59350</v>
      </c>
      <c r="AC702" s="120">
        <v>62110</v>
      </c>
      <c r="AD702" s="121">
        <v>64870</v>
      </c>
      <c r="AE702" s="119">
        <v>55200</v>
      </c>
      <c r="AF702" s="120">
        <v>72900</v>
      </c>
      <c r="AG702" s="120">
        <v>77316</v>
      </c>
      <c r="AH702" s="120">
        <v>81732</v>
      </c>
      <c r="AI702" s="120">
        <v>86148</v>
      </c>
      <c r="AJ702" s="120">
        <v>90564</v>
      </c>
      <c r="AK702" s="120">
        <v>94980</v>
      </c>
      <c r="AL702" s="120">
        <v>99396</v>
      </c>
      <c r="AM702" s="121">
        <v>103812</v>
      </c>
      <c r="AO702" s="119">
        <v>37100</v>
      </c>
      <c r="AP702" s="120">
        <v>49000</v>
      </c>
      <c r="AQ702" s="120">
        <v>51968</v>
      </c>
      <c r="AR702" s="120">
        <v>54936</v>
      </c>
      <c r="AS702" s="120">
        <v>57904</v>
      </c>
      <c r="AT702" s="120">
        <v>60872</v>
      </c>
      <c r="AU702" s="120">
        <v>63840</v>
      </c>
      <c r="AV702" s="120">
        <v>66808</v>
      </c>
      <c r="AW702" s="121">
        <v>69776</v>
      </c>
      <c r="AX702" s="119">
        <v>59350</v>
      </c>
      <c r="AY702" s="120">
        <v>78350</v>
      </c>
      <c r="AZ702" s="120">
        <v>83098</v>
      </c>
      <c r="BA702" s="120">
        <v>87846</v>
      </c>
      <c r="BB702" s="120">
        <v>92594</v>
      </c>
      <c r="BC702" s="120">
        <v>97342</v>
      </c>
      <c r="BD702" s="120">
        <v>102090</v>
      </c>
      <c r="BE702" s="120">
        <v>106838</v>
      </c>
      <c r="BF702" s="121">
        <v>111586</v>
      </c>
      <c r="BH702" s="119">
        <v>37950</v>
      </c>
      <c r="BI702" s="120">
        <v>50100</v>
      </c>
      <c r="BJ702" s="120">
        <v>53136</v>
      </c>
      <c r="BK702" s="120">
        <v>56172</v>
      </c>
      <c r="BL702" s="120">
        <v>59208</v>
      </c>
      <c r="BM702" s="120">
        <v>62244</v>
      </c>
      <c r="BN702" s="120">
        <v>65280</v>
      </c>
      <c r="BO702" s="120">
        <v>68316</v>
      </c>
      <c r="BP702" s="121">
        <v>71352</v>
      </c>
      <c r="BQ702" s="119">
        <v>60700</v>
      </c>
      <c r="BR702" s="120">
        <v>80150</v>
      </c>
      <c r="BS702" s="120">
        <v>85006</v>
      </c>
      <c r="BT702" s="120">
        <v>89862</v>
      </c>
      <c r="BU702" s="120">
        <v>94718</v>
      </c>
      <c r="BV702" s="120">
        <v>99574</v>
      </c>
      <c r="BW702" s="120">
        <v>104430</v>
      </c>
      <c r="BX702" s="120">
        <v>109286</v>
      </c>
      <c r="BY702" s="121">
        <v>114142</v>
      </c>
    </row>
    <row r="703" spans="1:77" x14ac:dyDescent="0.25">
      <c r="A703" s="85" t="s">
        <v>877</v>
      </c>
      <c r="C703">
        <v>34250</v>
      </c>
      <c r="D703">
        <v>45250</v>
      </c>
      <c r="E703">
        <v>47990</v>
      </c>
      <c r="F703">
        <v>50730</v>
      </c>
      <c r="G703">
        <v>53470</v>
      </c>
      <c r="H703">
        <v>56210</v>
      </c>
      <c r="I703">
        <v>58950</v>
      </c>
      <c r="J703">
        <v>61690</v>
      </c>
      <c r="K703">
        <v>64430</v>
      </c>
      <c r="L703">
        <v>54800</v>
      </c>
      <c r="M703">
        <v>72350</v>
      </c>
      <c r="N703">
        <v>76734</v>
      </c>
      <c r="O703">
        <v>81118</v>
      </c>
      <c r="P703">
        <v>85502</v>
      </c>
      <c r="Q703">
        <v>89886</v>
      </c>
      <c r="R703">
        <v>94270</v>
      </c>
      <c r="S703">
        <v>98654</v>
      </c>
      <c r="T703">
        <v>103038</v>
      </c>
      <c r="V703" s="119">
        <v>34500</v>
      </c>
      <c r="W703" s="120">
        <v>45550</v>
      </c>
      <c r="X703" s="120">
        <v>48310</v>
      </c>
      <c r="Y703" s="120">
        <v>51070</v>
      </c>
      <c r="Z703" s="120">
        <v>53830</v>
      </c>
      <c r="AA703" s="120">
        <v>56590</v>
      </c>
      <c r="AB703" s="120">
        <v>59350</v>
      </c>
      <c r="AC703" s="120">
        <v>62110</v>
      </c>
      <c r="AD703" s="121">
        <v>64870</v>
      </c>
      <c r="AE703" s="119">
        <v>55200</v>
      </c>
      <c r="AF703" s="120">
        <v>72900</v>
      </c>
      <c r="AG703" s="120">
        <v>77316</v>
      </c>
      <c r="AH703" s="120">
        <v>81732</v>
      </c>
      <c r="AI703" s="120">
        <v>86148</v>
      </c>
      <c r="AJ703" s="120">
        <v>90564</v>
      </c>
      <c r="AK703" s="120">
        <v>94980</v>
      </c>
      <c r="AL703" s="120">
        <v>99396</v>
      </c>
      <c r="AM703" s="121">
        <v>103812</v>
      </c>
      <c r="AO703" s="119">
        <v>37100</v>
      </c>
      <c r="AP703" s="120">
        <v>49000</v>
      </c>
      <c r="AQ703" s="120">
        <v>51968</v>
      </c>
      <c r="AR703" s="120">
        <v>54936</v>
      </c>
      <c r="AS703" s="120">
        <v>57904</v>
      </c>
      <c r="AT703" s="120">
        <v>60872</v>
      </c>
      <c r="AU703" s="120">
        <v>63840</v>
      </c>
      <c r="AV703" s="120">
        <v>66808</v>
      </c>
      <c r="AW703" s="121">
        <v>69776</v>
      </c>
      <c r="AX703" s="119">
        <v>59350</v>
      </c>
      <c r="AY703" s="120">
        <v>78350</v>
      </c>
      <c r="AZ703" s="120">
        <v>83098</v>
      </c>
      <c r="BA703" s="120">
        <v>87846</v>
      </c>
      <c r="BB703" s="120">
        <v>92594</v>
      </c>
      <c r="BC703" s="120">
        <v>97342</v>
      </c>
      <c r="BD703" s="120">
        <v>102090</v>
      </c>
      <c r="BE703" s="120">
        <v>106838</v>
      </c>
      <c r="BF703" s="121">
        <v>111586</v>
      </c>
      <c r="BH703" s="119">
        <v>37950</v>
      </c>
      <c r="BI703" s="120">
        <v>50100</v>
      </c>
      <c r="BJ703" s="120">
        <v>53136</v>
      </c>
      <c r="BK703" s="120">
        <v>56172</v>
      </c>
      <c r="BL703" s="120">
        <v>59208</v>
      </c>
      <c r="BM703" s="120">
        <v>62244</v>
      </c>
      <c r="BN703" s="120">
        <v>65280</v>
      </c>
      <c r="BO703" s="120">
        <v>68316</v>
      </c>
      <c r="BP703" s="121">
        <v>71352</v>
      </c>
      <c r="BQ703" s="119">
        <v>60700</v>
      </c>
      <c r="BR703" s="120">
        <v>80150</v>
      </c>
      <c r="BS703" s="120">
        <v>85006</v>
      </c>
      <c r="BT703" s="120">
        <v>89862</v>
      </c>
      <c r="BU703" s="120">
        <v>94718</v>
      </c>
      <c r="BV703" s="120">
        <v>99574</v>
      </c>
      <c r="BW703" s="120">
        <v>104430</v>
      </c>
      <c r="BX703" s="120">
        <v>109286</v>
      </c>
      <c r="BY703" s="121">
        <v>114142</v>
      </c>
    </row>
    <row r="704" spans="1:77" x14ac:dyDescent="0.25">
      <c r="A704" s="85" t="s">
        <v>878</v>
      </c>
      <c r="C704">
        <v>37050</v>
      </c>
      <c r="D704">
        <v>48950</v>
      </c>
      <c r="E704">
        <v>51914</v>
      </c>
      <c r="F704">
        <v>54878</v>
      </c>
      <c r="G704">
        <v>57842</v>
      </c>
      <c r="H704">
        <v>60806</v>
      </c>
      <c r="I704">
        <v>63770</v>
      </c>
      <c r="J704">
        <v>66734</v>
      </c>
      <c r="K704">
        <v>69698</v>
      </c>
      <c r="L704">
        <v>59300</v>
      </c>
      <c r="M704">
        <v>78300</v>
      </c>
      <c r="N704">
        <v>83044</v>
      </c>
      <c r="O704">
        <v>87788</v>
      </c>
      <c r="P704">
        <v>92532</v>
      </c>
      <c r="Q704">
        <v>97276</v>
      </c>
      <c r="R704">
        <v>102020</v>
      </c>
      <c r="S704">
        <v>106764</v>
      </c>
      <c r="T704">
        <v>111508</v>
      </c>
      <c r="V704" s="119">
        <v>40750</v>
      </c>
      <c r="W704" s="120">
        <v>53800</v>
      </c>
      <c r="X704" s="120">
        <v>57060</v>
      </c>
      <c r="Y704" s="120">
        <v>60320</v>
      </c>
      <c r="Z704" s="120">
        <v>63580</v>
      </c>
      <c r="AA704" s="120">
        <v>66840</v>
      </c>
      <c r="AB704" s="120">
        <v>70100</v>
      </c>
      <c r="AC704" s="120">
        <v>73360</v>
      </c>
      <c r="AD704" s="121">
        <v>76620</v>
      </c>
      <c r="AE704" s="119">
        <v>65200</v>
      </c>
      <c r="AF704" s="120">
        <v>86100</v>
      </c>
      <c r="AG704" s="120">
        <v>91316</v>
      </c>
      <c r="AH704" s="120">
        <v>96532</v>
      </c>
      <c r="AI704" s="120">
        <v>101748</v>
      </c>
      <c r="AJ704" s="120">
        <v>106964</v>
      </c>
      <c r="AK704" s="120">
        <v>112180</v>
      </c>
      <c r="AL704" s="120">
        <v>117396</v>
      </c>
      <c r="AM704" s="121">
        <v>122612</v>
      </c>
      <c r="AO704" s="119">
        <v>42900</v>
      </c>
      <c r="AP704" s="120">
        <v>56650</v>
      </c>
      <c r="AQ704" s="120">
        <v>60082</v>
      </c>
      <c r="AR704" s="120">
        <v>63514</v>
      </c>
      <c r="AS704" s="120">
        <v>66946</v>
      </c>
      <c r="AT704" s="120">
        <v>70378</v>
      </c>
      <c r="AU704" s="120">
        <v>73810</v>
      </c>
      <c r="AV704" s="120">
        <v>77242</v>
      </c>
      <c r="AW704" s="121">
        <v>80674</v>
      </c>
      <c r="AX704" s="119">
        <v>68650</v>
      </c>
      <c r="AY704" s="120">
        <v>90650</v>
      </c>
      <c r="AZ704" s="120">
        <v>96142</v>
      </c>
      <c r="BA704" s="120">
        <v>101634</v>
      </c>
      <c r="BB704" s="120">
        <v>107126</v>
      </c>
      <c r="BC704" s="120">
        <v>112618</v>
      </c>
      <c r="BD704" s="120">
        <v>118110</v>
      </c>
      <c r="BE704" s="120">
        <v>123602</v>
      </c>
      <c r="BF704" s="121">
        <v>129094</v>
      </c>
      <c r="BH704" s="119">
        <v>43650</v>
      </c>
      <c r="BI704" s="120">
        <v>57650</v>
      </c>
      <c r="BJ704" s="120">
        <v>61142</v>
      </c>
      <c r="BK704" s="120">
        <v>64634</v>
      </c>
      <c r="BL704" s="120">
        <v>68126</v>
      </c>
      <c r="BM704" s="120">
        <v>71618</v>
      </c>
      <c r="BN704" s="120">
        <v>75110</v>
      </c>
      <c r="BO704" s="120">
        <v>78602</v>
      </c>
      <c r="BP704" s="121">
        <v>82094</v>
      </c>
      <c r="BQ704" s="119">
        <v>69850</v>
      </c>
      <c r="BR704" s="120">
        <v>92250</v>
      </c>
      <c r="BS704" s="120">
        <v>97838</v>
      </c>
      <c r="BT704" s="120">
        <v>103426</v>
      </c>
      <c r="BU704" s="120">
        <v>109014</v>
      </c>
      <c r="BV704" s="120">
        <v>114602</v>
      </c>
      <c r="BW704" s="120">
        <v>120190</v>
      </c>
      <c r="BX704" s="120">
        <v>125778</v>
      </c>
      <c r="BY704" s="121">
        <v>131366</v>
      </c>
    </row>
    <row r="705" spans="1:77" x14ac:dyDescent="0.25">
      <c r="A705" s="85" t="s">
        <v>879</v>
      </c>
      <c r="C705">
        <v>34250</v>
      </c>
      <c r="D705">
        <v>45250</v>
      </c>
      <c r="E705">
        <v>47990</v>
      </c>
      <c r="F705">
        <v>50730</v>
      </c>
      <c r="G705">
        <v>53470</v>
      </c>
      <c r="H705">
        <v>56210</v>
      </c>
      <c r="I705">
        <v>58950</v>
      </c>
      <c r="J705">
        <v>61690</v>
      </c>
      <c r="K705">
        <v>64430</v>
      </c>
      <c r="L705">
        <v>54800</v>
      </c>
      <c r="M705">
        <v>72350</v>
      </c>
      <c r="N705">
        <v>76734</v>
      </c>
      <c r="O705">
        <v>81118</v>
      </c>
      <c r="P705">
        <v>85502</v>
      </c>
      <c r="Q705">
        <v>89886</v>
      </c>
      <c r="R705">
        <v>94270</v>
      </c>
      <c r="S705">
        <v>98654</v>
      </c>
      <c r="T705">
        <v>103038</v>
      </c>
      <c r="V705" s="119">
        <v>34500</v>
      </c>
      <c r="W705" s="120">
        <v>45550</v>
      </c>
      <c r="X705" s="120">
        <v>48310</v>
      </c>
      <c r="Y705" s="120">
        <v>51070</v>
      </c>
      <c r="Z705" s="120">
        <v>53830</v>
      </c>
      <c r="AA705" s="120">
        <v>56590</v>
      </c>
      <c r="AB705" s="120">
        <v>59350</v>
      </c>
      <c r="AC705" s="120">
        <v>62110</v>
      </c>
      <c r="AD705" s="121">
        <v>64870</v>
      </c>
      <c r="AE705" s="119">
        <v>55200</v>
      </c>
      <c r="AF705" s="120">
        <v>72900</v>
      </c>
      <c r="AG705" s="120">
        <v>77316</v>
      </c>
      <c r="AH705" s="120">
        <v>81732</v>
      </c>
      <c r="AI705" s="120">
        <v>86148</v>
      </c>
      <c r="AJ705" s="120">
        <v>90564</v>
      </c>
      <c r="AK705" s="120">
        <v>94980</v>
      </c>
      <c r="AL705" s="120">
        <v>99396</v>
      </c>
      <c r="AM705" s="121">
        <v>103812</v>
      </c>
      <c r="AO705" s="119">
        <v>37100</v>
      </c>
      <c r="AP705" s="120">
        <v>49000</v>
      </c>
      <c r="AQ705" s="120">
        <v>51968</v>
      </c>
      <c r="AR705" s="120">
        <v>54936</v>
      </c>
      <c r="AS705" s="120">
        <v>57904</v>
      </c>
      <c r="AT705" s="120">
        <v>60872</v>
      </c>
      <c r="AU705" s="120">
        <v>63840</v>
      </c>
      <c r="AV705" s="120">
        <v>66808</v>
      </c>
      <c r="AW705" s="121">
        <v>69776</v>
      </c>
      <c r="AX705" s="119">
        <v>59350</v>
      </c>
      <c r="AY705" s="120">
        <v>78350</v>
      </c>
      <c r="AZ705" s="120">
        <v>83098</v>
      </c>
      <c r="BA705" s="120">
        <v>87846</v>
      </c>
      <c r="BB705" s="120">
        <v>92594</v>
      </c>
      <c r="BC705" s="120">
        <v>97342</v>
      </c>
      <c r="BD705" s="120">
        <v>102090</v>
      </c>
      <c r="BE705" s="120">
        <v>106838</v>
      </c>
      <c r="BF705" s="121">
        <v>111586</v>
      </c>
      <c r="BH705" s="119">
        <v>37950</v>
      </c>
      <c r="BI705" s="120">
        <v>50100</v>
      </c>
      <c r="BJ705" s="120">
        <v>53136</v>
      </c>
      <c r="BK705" s="120">
        <v>56172</v>
      </c>
      <c r="BL705" s="120">
        <v>59208</v>
      </c>
      <c r="BM705" s="120">
        <v>62244</v>
      </c>
      <c r="BN705" s="120">
        <v>65280</v>
      </c>
      <c r="BO705" s="120">
        <v>68316</v>
      </c>
      <c r="BP705" s="121">
        <v>71352</v>
      </c>
      <c r="BQ705" s="119">
        <v>60700</v>
      </c>
      <c r="BR705" s="120">
        <v>80150</v>
      </c>
      <c r="BS705" s="120">
        <v>85006</v>
      </c>
      <c r="BT705" s="120">
        <v>89862</v>
      </c>
      <c r="BU705" s="120">
        <v>94718</v>
      </c>
      <c r="BV705" s="120">
        <v>99574</v>
      </c>
      <c r="BW705" s="120">
        <v>104430</v>
      </c>
      <c r="BX705" s="120">
        <v>109286</v>
      </c>
      <c r="BY705" s="121">
        <v>114142</v>
      </c>
    </row>
    <row r="706" spans="1:77" x14ac:dyDescent="0.25">
      <c r="A706" s="85" t="s">
        <v>880</v>
      </c>
      <c r="C706">
        <v>35250</v>
      </c>
      <c r="D706">
        <v>46550</v>
      </c>
      <c r="E706">
        <v>49370</v>
      </c>
      <c r="F706">
        <v>52190</v>
      </c>
      <c r="G706">
        <v>55010</v>
      </c>
      <c r="H706">
        <v>57830</v>
      </c>
      <c r="I706">
        <v>60650</v>
      </c>
      <c r="J706">
        <v>63470</v>
      </c>
      <c r="K706">
        <v>66290</v>
      </c>
      <c r="L706">
        <v>56400</v>
      </c>
      <c r="M706">
        <v>74450</v>
      </c>
      <c r="N706">
        <v>78962</v>
      </c>
      <c r="O706">
        <v>83474</v>
      </c>
      <c r="P706">
        <v>87986</v>
      </c>
      <c r="Q706">
        <v>92498</v>
      </c>
      <c r="R706">
        <v>97010</v>
      </c>
      <c r="S706">
        <v>101522</v>
      </c>
      <c r="T706">
        <v>106034</v>
      </c>
      <c r="V706" s="119">
        <v>36550</v>
      </c>
      <c r="W706" s="120">
        <v>48250</v>
      </c>
      <c r="X706" s="120">
        <v>51174</v>
      </c>
      <c r="Y706" s="120">
        <v>54098</v>
      </c>
      <c r="Z706" s="120">
        <v>57022</v>
      </c>
      <c r="AA706" s="120">
        <v>59946</v>
      </c>
      <c r="AB706" s="120">
        <v>62870</v>
      </c>
      <c r="AC706" s="120">
        <v>65794</v>
      </c>
      <c r="AD706" s="121">
        <v>68718</v>
      </c>
      <c r="AE706" s="119">
        <v>58500</v>
      </c>
      <c r="AF706" s="120">
        <v>77250</v>
      </c>
      <c r="AG706" s="120">
        <v>81930</v>
      </c>
      <c r="AH706" s="120">
        <v>86610</v>
      </c>
      <c r="AI706" s="120">
        <v>91290</v>
      </c>
      <c r="AJ706" s="120">
        <v>95970</v>
      </c>
      <c r="AK706" s="120">
        <v>100650</v>
      </c>
      <c r="AL706" s="120">
        <v>105330</v>
      </c>
      <c r="AM706" s="121">
        <v>110010</v>
      </c>
      <c r="AO706" s="119">
        <v>38200</v>
      </c>
      <c r="AP706" s="120">
        <v>50450</v>
      </c>
      <c r="AQ706" s="120">
        <v>53506</v>
      </c>
      <c r="AR706" s="120">
        <v>56562</v>
      </c>
      <c r="AS706" s="120">
        <v>59618</v>
      </c>
      <c r="AT706" s="120">
        <v>62674</v>
      </c>
      <c r="AU706" s="120">
        <v>65730</v>
      </c>
      <c r="AV706" s="120">
        <v>68786</v>
      </c>
      <c r="AW706" s="121">
        <v>71842</v>
      </c>
      <c r="AX706" s="119">
        <v>61100</v>
      </c>
      <c r="AY706" s="120">
        <v>80700</v>
      </c>
      <c r="AZ706" s="120">
        <v>85588</v>
      </c>
      <c r="BA706" s="120">
        <v>90476</v>
      </c>
      <c r="BB706" s="120">
        <v>95364</v>
      </c>
      <c r="BC706" s="120">
        <v>100252</v>
      </c>
      <c r="BD706" s="120">
        <v>105140</v>
      </c>
      <c r="BE706" s="120">
        <v>110028</v>
      </c>
      <c r="BF706" s="121">
        <v>114916</v>
      </c>
      <c r="BH706" s="119">
        <v>38200</v>
      </c>
      <c r="BI706" s="120">
        <v>50450</v>
      </c>
      <c r="BJ706" s="120">
        <v>53506</v>
      </c>
      <c r="BK706" s="120">
        <v>56562</v>
      </c>
      <c r="BL706" s="120">
        <v>59618</v>
      </c>
      <c r="BM706" s="120">
        <v>62674</v>
      </c>
      <c r="BN706" s="120">
        <v>65730</v>
      </c>
      <c r="BO706" s="120">
        <v>68786</v>
      </c>
      <c r="BP706" s="121">
        <v>71842</v>
      </c>
      <c r="BQ706" s="119">
        <v>61100</v>
      </c>
      <c r="BR706" s="120">
        <v>80700</v>
      </c>
      <c r="BS706" s="120">
        <v>85588</v>
      </c>
      <c r="BT706" s="120">
        <v>90476</v>
      </c>
      <c r="BU706" s="120">
        <v>95364</v>
      </c>
      <c r="BV706" s="120">
        <v>100252</v>
      </c>
      <c r="BW706" s="120">
        <v>105140</v>
      </c>
      <c r="BX706" s="120">
        <v>110028</v>
      </c>
      <c r="BY706" s="121">
        <v>114916</v>
      </c>
    </row>
    <row r="707" spans="1:77" x14ac:dyDescent="0.25">
      <c r="A707" s="85" t="s">
        <v>881</v>
      </c>
      <c r="C707">
        <v>36600</v>
      </c>
      <c r="D707">
        <v>48350</v>
      </c>
      <c r="E707">
        <v>51278</v>
      </c>
      <c r="F707">
        <v>54206</v>
      </c>
      <c r="G707">
        <v>57134</v>
      </c>
      <c r="H707">
        <v>60062</v>
      </c>
      <c r="I707">
        <v>62990</v>
      </c>
      <c r="J707">
        <v>65918</v>
      </c>
      <c r="K707">
        <v>68846</v>
      </c>
      <c r="L707">
        <v>58550</v>
      </c>
      <c r="M707">
        <v>77300</v>
      </c>
      <c r="N707">
        <v>81984</v>
      </c>
      <c r="O707">
        <v>86668</v>
      </c>
      <c r="P707">
        <v>91352</v>
      </c>
      <c r="Q707">
        <v>96036</v>
      </c>
      <c r="R707">
        <v>100720</v>
      </c>
      <c r="S707">
        <v>105404</v>
      </c>
      <c r="T707">
        <v>110088</v>
      </c>
      <c r="V707" s="119">
        <v>38950</v>
      </c>
      <c r="W707" s="120">
        <v>51450</v>
      </c>
      <c r="X707" s="120">
        <v>54566</v>
      </c>
      <c r="Y707" s="120">
        <v>57682</v>
      </c>
      <c r="Z707" s="120">
        <v>60798</v>
      </c>
      <c r="AA707" s="120">
        <v>63914</v>
      </c>
      <c r="AB707" s="120">
        <v>67030</v>
      </c>
      <c r="AC707" s="120">
        <v>70146</v>
      </c>
      <c r="AD707" s="121">
        <v>73262</v>
      </c>
      <c r="AE707" s="119">
        <v>62300</v>
      </c>
      <c r="AF707" s="120">
        <v>82250</v>
      </c>
      <c r="AG707" s="120">
        <v>87234</v>
      </c>
      <c r="AH707" s="120">
        <v>92218</v>
      </c>
      <c r="AI707" s="120">
        <v>97202</v>
      </c>
      <c r="AJ707" s="120">
        <v>102186</v>
      </c>
      <c r="AK707" s="120">
        <v>107170</v>
      </c>
      <c r="AL707" s="120">
        <v>112154</v>
      </c>
      <c r="AM707" s="121">
        <v>117138</v>
      </c>
      <c r="AO707" s="119">
        <v>41850</v>
      </c>
      <c r="AP707" s="120">
        <v>55250</v>
      </c>
      <c r="AQ707" s="120">
        <v>58598</v>
      </c>
      <c r="AR707" s="120">
        <v>61946</v>
      </c>
      <c r="AS707" s="120">
        <v>65294</v>
      </c>
      <c r="AT707" s="120">
        <v>68642</v>
      </c>
      <c r="AU707" s="120">
        <v>71990</v>
      </c>
      <c r="AV707" s="120">
        <v>75338</v>
      </c>
      <c r="AW707" s="121">
        <v>78686</v>
      </c>
      <c r="AX707" s="119">
        <v>66950</v>
      </c>
      <c r="AY707" s="120">
        <v>88400</v>
      </c>
      <c r="AZ707" s="120">
        <v>93756</v>
      </c>
      <c r="BA707" s="120">
        <v>99112</v>
      </c>
      <c r="BB707" s="120">
        <v>104468</v>
      </c>
      <c r="BC707" s="120">
        <v>109824</v>
      </c>
      <c r="BD707" s="120">
        <v>115180</v>
      </c>
      <c r="BE707" s="120">
        <v>120536</v>
      </c>
      <c r="BF707" s="121">
        <v>125892</v>
      </c>
      <c r="BH707" s="119">
        <v>42400</v>
      </c>
      <c r="BI707" s="120">
        <v>56000</v>
      </c>
      <c r="BJ707" s="120">
        <v>59392</v>
      </c>
      <c r="BK707" s="120">
        <v>62784</v>
      </c>
      <c r="BL707" s="120">
        <v>66176</v>
      </c>
      <c r="BM707" s="120">
        <v>69568</v>
      </c>
      <c r="BN707" s="120">
        <v>72960</v>
      </c>
      <c r="BO707" s="120">
        <v>76352</v>
      </c>
      <c r="BP707" s="121">
        <v>79744</v>
      </c>
      <c r="BQ707" s="119">
        <v>67850</v>
      </c>
      <c r="BR707" s="120">
        <v>89600</v>
      </c>
      <c r="BS707" s="120">
        <v>95028</v>
      </c>
      <c r="BT707" s="120">
        <v>100456</v>
      </c>
      <c r="BU707" s="120">
        <v>105884</v>
      </c>
      <c r="BV707" s="120">
        <v>111312</v>
      </c>
      <c r="BW707" s="120">
        <v>116740</v>
      </c>
      <c r="BX707" s="120">
        <v>122168</v>
      </c>
      <c r="BY707" s="121">
        <v>127596</v>
      </c>
    </row>
    <row r="708" spans="1:77" x14ac:dyDescent="0.25">
      <c r="A708" s="85" t="s">
        <v>882</v>
      </c>
      <c r="C708">
        <v>34250</v>
      </c>
      <c r="D708">
        <v>45250</v>
      </c>
      <c r="E708">
        <v>47990</v>
      </c>
      <c r="F708">
        <v>50730</v>
      </c>
      <c r="G708">
        <v>53470</v>
      </c>
      <c r="H708">
        <v>56210</v>
      </c>
      <c r="I708">
        <v>58950</v>
      </c>
      <c r="J708">
        <v>61690</v>
      </c>
      <c r="K708">
        <v>64430</v>
      </c>
      <c r="L708">
        <v>54800</v>
      </c>
      <c r="M708">
        <v>72350</v>
      </c>
      <c r="N708">
        <v>76734</v>
      </c>
      <c r="O708">
        <v>81118</v>
      </c>
      <c r="P708">
        <v>85502</v>
      </c>
      <c r="Q708">
        <v>89886</v>
      </c>
      <c r="R708">
        <v>94270</v>
      </c>
      <c r="S708">
        <v>98654</v>
      </c>
      <c r="T708">
        <v>103038</v>
      </c>
      <c r="V708" s="119">
        <v>36200</v>
      </c>
      <c r="W708" s="120">
        <v>47800</v>
      </c>
      <c r="X708" s="120">
        <v>50696</v>
      </c>
      <c r="Y708" s="120">
        <v>53592</v>
      </c>
      <c r="Z708" s="120">
        <v>56488</v>
      </c>
      <c r="AA708" s="120">
        <v>59384</v>
      </c>
      <c r="AB708" s="120">
        <v>62280</v>
      </c>
      <c r="AC708" s="120">
        <v>65176</v>
      </c>
      <c r="AD708" s="121">
        <v>68072</v>
      </c>
      <c r="AE708" s="119">
        <v>57900</v>
      </c>
      <c r="AF708" s="120">
        <v>76450</v>
      </c>
      <c r="AG708" s="120">
        <v>81082</v>
      </c>
      <c r="AH708" s="120">
        <v>85714</v>
      </c>
      <c r="AI708" s="120">
        <v>90346</v>
      </c>
      <c r="AJ708" s="120">
        <v>94978</v>
      </c>
      <c r="AK708" s="120">
        <v>99610</v>
      </c>
      <c r="AL708" s="120">
        <v>104242</v>
      </c>
      <c r="AM708" s="121">
        <v>108874</v>
      </c>
      <c r="AO708" s="119">
        <v>38200</v>
      </c>
      <c r="AP708" s="120">
        <v>50450</v>
      </c>
      <c r="AQ708" s="120">
        <v>53506</v>
      </c>
      <c r="AR708" s="120">
        <v>56562</v>
      </c>
      <c r="AS708" s="120">
        <v>59618</v>
      </c>
      <c r="AT708" s="120">
        <v>62674</v>
      </c>
      <c r="AU708" s="120">
        <v>65730</v>
      </c>
      <c r="AV708" s="120">
        <v>68786</v>
      </c>
      <c r="AW708" s="121">
        <v>71842</v>
      </c>
      <c r="AX708" s="119">
        <v>61100</v>
      </c>
      <c r="AY708" s="120">
        <v>80700</v>
      </c>
      <c r="AZ708" s="120">
        <v>85588</v>
      </c>
      <c r="BA708" s="120">
        <v>90476</v>
      </c>
      <c r="BB708" s="120">
        <v>95364</v>
      </c>
      <c r="BC708" s="120">
        <v>100252</v>
      </c>
      <c r="BD708" s="120">
        <v>105140</v>
      </c>
      <c r="BE708" s="120">
        <v>110028</v>
      </c>
      <c r="BF708" s="121">
        <v>114916</v>
      </c>
      <c r="BH708" s="119">
        <v>38200</v>
      </c>
      <c r="BI708" s="120">
        <v>50450</v>
      </c>
      <c r="BJ708" s="120">
        <v>53506</v>
      </c>
      <c r="BK708" s="120">
        <v>56562</v>
      </c>
      <c r="BL708" s="120">
        <v>59618</v>
      </c>
      <c r="BM708" s="120">
        <v>62674</v>
      </c>
      <c r="BN708" s="120">
        <v>65730</v>
      </c>
      <c r="BO708" s="120">
        <v>68786</v>
      </c>
      <c r="BP708" s="121">
        <v>71842</v>
      </c>
      <c r="BQ708" s="119">
        <v>61100</v>
      </c>
      <c r="BR708" s="120">
        <v>80700</v>
      </c>
      <c r="BS708" s="120">
        <v>85588</v>
      </c>
      <c r="BT708" s="120">
        <v>90476</v>
      </c>
      <c r="BU708" s="120">
        <v>95364</v>
      </c>
      <c r="BV708" s="120">
        <v>100252</v>
      </c>
      <c r="BW708" s="120">
        <v>105140</v>
      </c>
      <c r="BX708" s="120">
        <v>110028</v>
      </c>
      <c r="BY708" s="121">
        <v>114916</v>
      </c>
    </row>
    <row r="709" spans="1:77" x14ac:dyDescent="0.25">
      <c r="A709" s="85" t="s">
        <v>883</v>
      </c>
      <c r="C709">
        <v>39300</v>
      </c>
      <c r="D709">
        <v>51900</v>
      </c>
      <c r="E709">
        <v>55044</v>
      </c>
      <c r="F709">
        <v>58188</v>
      </c>
      <c r="G709">
        <v>61332</v>
      </c>
      <c r="H709">
        <v>64476</v>
      </c>
      <c r="I709">
        <v>67620</v>
      </c>
      <c r="J709">
        <v>70764</v>
      </c>
      <c r="K709">
        <v>73908</v>
      </c>
      <c r="L709">
        <v>62900</v>
      </c>
      <c r="M709">
        <v>83050</v>
      </c>
      <c r="N709">
        <v>88082</v>
      </c>
      <c r="O709">
        <v>93114</v>
      </c>
      <c r="P709">
        <v>98146</v>
      </c>
      <c r="Q709">
        <v>103178</v>
      </c>
      <c r="R709">
        <v>108210</v>
      </c>
      <c r="S709">
        <v>113242</v>
      </c>
      <c r="T709">
        <v>118274</v>
      </c>
      <c r="V709" s="119">
        <v>41950</v>
      </c>
      <c r="W709" s="120">
        <v>55400</v>
      </c>
      <c r="X709" s="120">
        <v>58756</v>
      </c>
      <c r="Y709" s="120">
        <v>62112</v>
      </c>
      <c r="Z709" s="120">
        <v>65468</v>
      </c>
      <c r="AA709" s="120">
        <v>68824</v>
      </c>
      <c r="AB709" s="120">
        <v>72180</v>
      </c>
      <c r="AC709" s="120">
        <v>75536</v>
      </c>
      <c r="AD709" s="121">
        <v>78892</v>
      </c>
      <c r="AE709" s="119">
        <v>67100</v>
      </c>
      <c r="AF709" s="120">
        <v>88600</v>
      </c>
      <c r="AG709" s="120">
        <v>93968</v>
      </c>
      <c r="AH709" s="120">
        <v>99336</v>
      </c>
      <c r="AI709" s="120">
        <v>104704</v>
      </c>
      <c r="AJ709" s="120">
        <v>110072</v>
      </c>
      <c r="AK709" s="120">
        <v>115440</v>
      </c>
      <c r="AL709" s="120">
        <v>120808</v>
      </c>
      <c r="AM709" s="121">
        <v>126176</v>
      </c>
      <c r="AO709" s="119">
        <v>45800</v>
      </c>
      <c r="AP709" s="120">
        <v>60500</v>
      </c>
      <c r="AQ709" s="120">
        <v>64164</v>
      </c>
      <c r="AR709" s="120">
        <v>67828</v>
      </c>
      <c r="AS709" s="120">
        <v>71492</v>
      </c>
      <c r="AT709" s="120">
        <v>75156</v>
      </c>
      <c r="AU709" s="120">
        <v>78820</v>
      </c>
      <c r="AV709" s="120">
        <v>82484</v>
      </c>
      <c r="AW709" s="121">
        <v>86148</v>
      </c>
      <c r="AX709" s="119">
        <v>73250</v>
      </c>
      <c r="AY709" s="120">
        <v>96700</v>
      </c>
      <c r="AZ709" s="120">
        <v>102560</v>
      </c>
      <c r="BA709" s="120">
        <v>108420</v>
      </c>
      <c r="BB709" s="120">
        <v>114280</v>
      </c>
      <c r="BC709" s="120">
        <v>120140</v>
      </c>
      <c r="BD709" s="120">
        <v>126000</v>
      </c>
      <c r="BE709" s="120">
        <v>131860</v>
      </c>
      <c r="BF709" s="121">
        <v>137720</v>
      </c>
      <c r="BH709" s="119">
        <v>47650</v>
      </c>
      <c r="BI709" s="120">
        <v>62900</v>
      </c>
      <c r="BJ709" s="120">
        <v>66712</v>
      </c>
      <c r="BK709" s="120">
        <v>70524</v>
      </c>
      <c r="BL709" s="120">
        <v>74336</v>
      </c>
      <c r="BM709" s="120">
        <v>78148</v>
      </c>
      <c r="BN709" s="120">
        <v>81960</v>
      </c>
      <c r="BO709" s="120">
        <v>85772</v>
      </c>
      <c r="BP709" s="121">
        <v>89584</v>
      </c>
      <c r="BQ709" s="119">
        <v>76250</v>
      </c>
      <c r="BR709" s="120">
        <v>100650</v>
      </c>
      <c r="BS709" s="120">
        <v>106750</v>
      </c>
      <c r="BT709" s="120">
        <v>112850</v>
      </c>
      <c r="BU709" s="120">
        <v>118950</v>
      </c>
      <c r="BV709" s="120">
        <v>125050</v>
      </c>
      <c r="BW709" s="120">
        <v>131150</v>
      </c>
      <c r="BX709" s="120">
        <v>137250</v>
      </c>
      <c r="BY709" s="121">
        <v>143350</v>
      </c>
    </row>
    <row r="710" spans="1:77" x14ac:dyDescent="0.25">
      <c r="A710" s="85" t="s">
        <v>884</v>
      </c>
      <c r="C710">
        <v>34250</v>
      </c>
      <c r="D710">
        <v>45250</v>
      </c>
      <c r="E710">
        <v>47990</v>
      </c>
      <c r="F710">
        <v>50730</v>
      </c>
      <c r="G710">
        <v>53470</v>
      </c>
      <c r="H710">
        <v>56210</v>
      </c>
      <c r="I710">
        <v>58950</v>
      </c>
      <c r="J710">
        <v>61690</v>
      </c>
      <c r="K710">
        <v>64430</v>
      </c>
      <c r="L710">
        <v>54800</v>
      </c>
      <c r="M710">
        <v>72350</v>
      </c>
      <c r="N710">
        <v>76734</v>
      </c>
      <c r="O710">
        <v>81118</v>
      </c>
      <c r="P710">
        <v>85502</v>
      </c>
      <c r="Q710">
        <v>89886</v>
      </c>
      <c r="R710">
        <v>94270</v>
      </c>
      <c r="S710">
        <v>98654</v>
      </c>
      <c r="T710">
        <v>103038</v>
      </c>
      <c r="V710" s="119">
        <v>34500</v>
      </c>
      <c r="W710" s="120">
        <v>45550</v>
      </c>
      <c r="X710" s="120">
        <v>48310</v>
      </c>
      <c r="Y710" s="120">
        <v>51070</v>
      </c>
      <c r="Z710" s="120">
        <v>53830</v>
      </c>
      <c r="AA710" s="120">
        <v>56590</v>
      </c>
      <c r="AB710" s="120">
        <v>59350</v>
      </c>
      <c r="AC710" s="120">
        <v>62110</v>
      </c>
      <c r="AD710" s="121">
        <v>64870</v>
      </c>
      <c r="AE710" s="119">
        <v>55200</v>
      </c>
      <c r="AF710" s="120">
        <v>72900</v>
      </c>
      <c r="AG710" s="120">
        <v>77316</v>
      </c>
      <c r="AH710" s="120">
        <v>81732</v>
      </c>
      <c r="AI710" s="120">
        <v>86148</v>
      </c>
      <c r="AJ710" s="120">
        <v>90564</v>
      </c>
      <c r="AK710" s="120">
        <v>94980</v>
      </c>
      <c r="AL710" s="120">
        <v>99396</v>
      </c>
      <c r="AM710" s="121">
        <v>103812</v>
      </c>
      <c r="AO710" s="119">
        <v>37100</v>
      </c>
      <c r="AP710" s="120">
        <v>49000</v>
      </c>
      <c r="AQ710" s="120">
        <v>51968</v>
      </c>
      <c r="AR710" s="120">
        <v>54936</v>
      </c>
      <c r="AS710" s="120">
        <v>57904</v>
      </c>
      <c r="AT710" s="120">
        <v>60872</v>
      </c>
      <c r="AU710" s="120">
        <v>63840</v>
      </c>
      <c r="AV710" s="120">
        <v>66808</v>
      </c>
      <c r="AW710" s="121">
        <v>69776</v>
      </c>
      <c r="AX710" s="119">
        <v>59350</v>
      </c>
      <c r="AY710" s="120">
        <v>78350</v>
      </c>
      <c r="AZ710" s="120">
        <v>83098</v>
      </c>
      <c r="BA710" s="120">
        <v>87846</v>
      </c>
      <c r="BB710" s="120">
        <v>92594</v>
      </c>
      <c r="BC710" s="120">
        <v>97342</v>
      </c>
      <c r="BD710" s="120">
        <v>102090</v>
      </c>
      <c r="BE710" s="120">
        <v>106838</v>
      </c>
      <c r="BF710" s="121">
        <v>111586</v>
      </c>
      <c r="BH710" s="119">
        <v>37950</v>
      </c>
      <c r="BI710" s="120">
        <v>50100</v>
      </c>
      <c r="BJ710" s="120">
        <v>53136</v>
      </c>
      <c r="BK710" s="120">
        <v>56172</v>
      </c>
      <c r="BL710" s="120">
        <v>59208</v>
      </c>
      <c r="BM710" s="120">
        <v>62244</v>
      </c>
      <c r="BN710" s="120">
        <v>65280</v>
      </c>
      <c r="BO710" s="120">
        <v>68316</v>
      </c>
      <c r="BP710" s="121">
        <v>71352</v>
      </c>
      <c r="BQ710" s="119">
        <v>60700</v>
      </c>
      <c r="BR710" s="120">
        <v>80150</v>
      </c>
      <c r="BS710" s="120">
        <v>85006</v>
      </c>
      <c r="BT710" s="120">
        <v>89862</v>
      </c>
      <c r="BU710" s="120">
        <v>94718</v>
      </c>
      <c r="BV710" s="120">
        <v>99574</v>
      </c>
      <c r="BW710" s="120">
        <v>104430</v>
      </c>
      <c r="BX710" s="120">
        <v>109286</v>
      </c>
      <c r="BY710" s="121">
        <v>114142</v>
      </c>
    </row>
    <row r="711" spans="1:77" x14ac:dyDescent="0.25">
      <c r="A711" s="85" t="s">
        <v>885</v>
      </c>
      <c r="C711">
        <v>34250</v>
      </c>
      <c r="D711">
        <v>45250</v>
      </c>
      <c r="E711">
        <v>47990</v>
      </c>
      <c r="F711">
        <v>50730</v>
      </c>
      <c r="G711">
        <v>53470</v>
      </c>
      <c r="H711">
        <v>56210</v>
      </c>
      <c r="I711">
        <v>58950</v>
      </c>
      <c r="J711">
        <v>61690</v>
      </c>
      <c r="K711">
        <v>64430</v>
      </c>
      <c r="L711">
        <v>54800</v>
      </c>
      <c r="M711">
        <v>72350</v>
      </c>
      <c r="N711">
        <v>76734</v>
      </c>
      <c r="O711">
        <v>81118</v>
      </c>
      <c r="P711">
        <v>85502</v>
      </c>
      <c r="Q711">
        <v>89886</v>
      </c>
      <c r="R711">
        <v>94270</v>
      </c>
      <c r="S711">
        <v>98654</v>
      </c>
      <c r="T711">
        <v>103038</v>
      </c>
      <c r="V711" s="119">
        <v>34500</v>
      </c>
      <c r="W711" s="120">
        <v>45550</v>
      </c>
      <c r="X711" s="120">
        <v>48310</v>
      </c>
      <c r="Y711" s="120">
        <v>51070</v>
      </c>
      <c r="Z711" s="120">
        <v>53830</v>
      </c>
      <c r="AA711" s="120">
        <v>56590</v>
      </c>
      <c r="AB711" s="120">
        <v>59350</v>
      </c>
      <c r="AC711" s="120">
        <v>62110</v>
      </c>
      <c r="AD711" s="121">
        <v>64870</v>
      </c>
      <c r="AE711" s="119">
        <v>55200</v>
      </c>
      <c r="AF711" s="120">
        <v>72900</v>
      </c>
      <c r="AG711" s="120">
        <v>77316</v>
      </c>
      <c r="AH711" s="120">
        <v>81732</v>
      </c>
      <c r="AI711" s="120">
        <v>86148</v>
      </c>
      <c r="AJ711" s="120">
        <v>90564</v>
      </c>
      <c r="AK711" s="120">
        <v>94980</v>
      </c>
      <c r="AL711" s="120">
        <v>99396</v>
      </c>
      <c r="AM711" s="121">
        <v>103812</v>
      </c>
      <c r="AO711" s="119">
        <v>37100</v>
      </c>
      <c r="AP711" s="120">
        <v>49000</v>
      </c>
      <c r="AQ711" s="120">
        <v>51968</v>
      </c>
      <c r="AR711" s="120">
        <v>54936</v>
      </c>
      <c r="AS711" s="120">
        <v>57904</v>
      </c>
      <c r="AT711" s="120">
        <v>60872</v>
      </c>
      <c r="AU711" s="120">
        <v>63840</v>
      </c>
      <c r="AV711" s="120">
        <v>66808</v>
      </c>
      <c r="AW711" s="121">
        <v>69776</v>
      </c>
      <c r="AX711" s="119">
        <v>59350</v>
      </c>
      <c r="AY711" s="120">
        <v>78350</v>
      </c>
      <c r="AZ711" s="120">
        <v>83098</v>
      </c>
      <c r="BA711" s="120">
        <v>87846</v>
      </c>
      <c r="BB711" s="120">
        <v>92594</v>
      </c>
      <c r="BC711" s="120">
        <v>97342</v>
      </c>
      <c r="BD711" s="120">
        <v>102090</v>
      </c>
      <c r="BE711" s="120">
        <v>106838</v>
      </c>
      <c r="BF711" s="121">
        <v>111586</v>
      </c>
      <c r="BH711" s="119">
        <v>37950</v>
      </c>
      <c r="BI711" s="120">
        <v>50100</v>
      </c>
      <c r="BJ711" s="120">
        <v>53136</v>
      </c>
      <c r="BK711" s="120">
        <v>56172</v>
      </c>
      <c r="BL711" s="120">
        <v>59208</v>
      </c>
      <c r="BM711" s="120">
        <v>62244</v>
      </c>
      <c r="BN711" s="120">
        <v>65280</v>
      </c>
      <c r="BO711" s="120">
        <v>68316</v>
      </c>
      <c r="BP711" s="121">
        <v>71352</v>
      </c>
      <c r="BQ711" s="119">
        <v>60700</v>
      </c>
      <c r="BR711" s="120">
        <v>80150</v>
      </c>
      <c r="BS711" s="120">
        <v>85006</v>
      </c>
      <c r="BT711" s="120">
        <v>89862</v>
      </c>
      <c r="BU711" s="120">
        <v>94718</v>
      </c>
      <c r="BV711" s="120">
        <v>99574</v>
      </c>
      <c r="BW711" s="120">
        <v>104430</v>
      </c>
      <c r="BX711" s="120">
        <v>109286</v>
      </c>
      <c r="BY711" s="121">
        <v>114142</v>
      </c>
    </row>
    <row r="712" spans="1:77" x14ac:dyDescent="0.25">
      <c r="A712" s="85" t="s">
        <v>886</v>
      </c>
      <c r="C712">
        <v>43000</v>
      </c>
      <c r="D712">
        <v>56800</v>
      </c>
      <c r="E712">
        <v>60240</v>
      </c>
      <c r="F712">
        <v>63680</v>
      </c>
      <c r="G712">
        <v>67120</v>
      </c>
      <c r="H712">
        <v>70560</v>
      </c>
      <c r="I712">
        <v>74000</v>
      </c>
      <c r="J712">
        <v>77440</v>
      </c>
      <c r="K712">
        <v>80880</v>
      </c>
      <c r="L712">
        <v>68800</v>
      </c>
      <c r="M712">
        <v>90800</v>
      </c>
      <c r="N712">
        <v>96304</v>
      </c>
      <c r="O712">
        <v>101808</v>
      </c>
      <c r="P712">
        <v>107312</v>
      </c>
      <c r="Q712">
        <v>112816</v>
      </c>
      <c r="R712">
        <v>118320</v>
      </c>
      <c r="S712">
        <v>123824</v>
      </c>
      <c r="T712">
        <v>129328</v>
      </c>
      <c r="V712" s="119">
        <v>44750</v>
      </c>
      <c r="W712" s="120">
        <v>59100</v>
      </c>
      <c r="X712" s="120">
        <v>62680</v>
      </c>
      <c r="Y712" s="120">
        <v>66260</v>
      </c>
      <c r="Z712" s="120">
        <v>69840</v>
      </c>
      <c r="AA712" s="120">
        <v>73420</v>
      </c>
      <c r="AB712" s="120">
        <v>77000</v>
      </c>
      <c r="AC712" s="120">
        <v>80580</v>
      </c>
      <c r="AD712" s="121">
        <v>84160</v>
      </c>
      <c r="AE712" s="119">
        <v>71600</v>
      </c>
      <c r="AF712" s="120">
        <v>94550</v>
      </c>
      <c r="AG712" s="120">
        <v>100278</v>
      </c>
      <c r="AH712" s="120">
        <v>106006</v>
      </c>
      <c r="AI712" s="120">
        <v>111734</v>
      </c>
      <c r="AJ712" s="120">
        <v>117462</v>
      </c>
      <c r="AK712" s="120">
        <v>123190</v>
      </c>
      <c r="AL712" s="120">
        <v>128918</v>
      </c>
      <c r="AM712" s="121">
        <v>134646</v>
      </c>
      <c r="AO712" s="119">
        <v>48850</v>
      </c>
      <c r="AP712" s="120">
        <v>64500</v>
      </c>
      <c r="AQ712" s="120">
        <v>68408</v>
      </c>
      <c r="AR712" s="120">
        <v>72316</v>
      </c>
      <c r="AS712" s="120">
        <v>76224</v>
      </c>
      <c r="AT712" s="120">
        <v>80132</v>
      </c>
      <c r="AU712" s="120">
        <v>84040</v>
      </c>
      <c r="AV712" s="120">
        <v>87948</v>
      </c>
      <c r="AW712" s="121">
        <v>91856</v>
      </c>
      <c r="AX712" s="119">
        <v>78150</v>
      </c>
      <c r="AY712" s="120">
        <v>103200</v>
      </c>
      <c r="AZ712" s="120">
        <v>109452</v>
      </c>
      <c r="BA712" s="120">
        <v>115704</v>
      </c>
      <c r="BB712" s="120">
        <v>121956</v>
      </c>
      <c r="BC712" s="120">
        <v>128208</v>
      </c>
      <c r="BD712" s="120">
        <v>134460</v>
      </c>
      <c r="BE712" s="120">
        <v>140712</v>
      </c>
      <c r="BF712" s="121">
        <v>146964</v>
      </c>
      <c r="BH712" s="119">
        <v>48850</v>
      </c>
      <c r="BI712" s="120">
        <v>64500</v>
      </c>
      <c r="BJ712" s="120">
        <v>68408</v>
      </c>
      <c r="BK712" s="120">
        <v>72316</v>
      </c>
      <c r="BL712" s="120">
        <v>76224</v>
      </c>
      <c r="BM712" s="120">
        <v>80132</v>
      </c>
      <c r="BN712" s="120">
        <v>84040</v>
      </c>
      <c r="BO712" s="120">
        <v>87948</v>
      </c>
      <c r="BP712" s="121">
        <v>91856</v>
      </c>
      <c r="BQ712" s="119">
        <v>78150</v>
      </c>
      <c r="BR712" s="120">
        <v>103200</v>
      </c>
      <c r="BS712" s="120">
        <v>109452</v>
      </c>
      <c r="BT712" s="120">
        <v>115704</v>
      </c>
      <c r="BU712" s="120">
        <v>121956</v>
      </c>
      <c r="BV712" s="120">
        <v>128208</v>
      </c>
      <c r="BW712" s="120">
        <v>134460</v>
      </c>
      <c r="BX712" s="120">
        <v>140712</v>
      </c>
      <c r="BY712" s="121">
        <v>146964</v>
      </c>
    </row>
    <row r="713" spans="1:77" x14ac:dyDescent="0.25">
      <c r="A713" s="85" t="s">
        <v>887</v>
      </c>
      <c r="C713">
        <v>34250</v>
      </c>
      <c r="D713">
        <v>45250</v>
      </c>
      <c r="E713">
        <v>47990</v>
      </c>
      <c r="F713">
        <v>50730</v>
      </c>
      <c r="G713">
        <v>53470</v>
      </c>
      <c r="H713">
        <v>56210</v>
      </c>
      <c r="I713">
        <v>58950</v>
      </c>
      <c r="J713">
        <v>61690</v>
      </c>
      <c r="K713">
        <v>64430</v>
      </c>
      <c r="L713">
        <v>54800</v>
      </c>
      <c r="M713">
        <v>72350</v>
      </c>
      <c r="N713">
        <v>76734</v>
      </c>
      <c r="O713">
        <v>81118</v>
      </c>
      <c r="P713">
        <v>85502</v>
      </c>
      <c r="Q713">
        <v>89886</v>
      </c>
      <c r="R713">
        <v>94270</v>
      </c>
      <c r="S713">
        <v>98654</v>
      </c>
      <c r="T713">
        <v>103038</v>
      </c>
      <c r="V713" s="119">
        <v>34500</v>
      </c>
      <c r="W713" s="120">
        <v>45550</v>
      </c>
      <c r="X713" s="120">
        <v>48310</v>
      </c>
      <c r="Y713" s="120">
        <v>51070</v>
      </c>
      <c r="Z713" s="120">
        <v>53830</v>
      </c>
      <c r="AA713" s="120">
        <v>56590</v>
      </c>
      <c r="AB713" s="120">
        <v>59350</v>
      </c>
      <c r="AC713" s="120">
        <v>62110</v>
      </c>
      <c r="AD713" s="121">
        <v>64870</v>
      </c>
      <c r="AE713" s="119">
        <v>55200</v>
      </c>
      <c r="AF713" s="120">
        <v>72900</v>
      </c>
      <c r="AG713" s="120">
        <v>77316</v>
      </c>
      <c r="AH713" s="120">
        <v>81732</v>
      </c>
      <c r="AI713" s="120">
        <v>86148</v>
      </c>
      <c r="AJ713" s="120">
        <v>90564</v>
      </c>
      <c r="AK713" s="120">
        <v>94980</v>
      </c>
      <c r="AL713" s="120">
        <v>99396</v>
      </c>
      <c r="AM713" s="121">
        <v>103812</v>
      </c>
      <c r="AO713" s="119">
        <v>37100</v>
      </c>
      <c r="AP713" s="120">
        <v>49000</v>
      </c>
      <c r="AQ713" s="120">
        <v>51968</v>
      </c>
      <c r="AR713" s="120">
        <v>54936</v>
      </c>
      <c r="AS713" s="120">
        <v>57904</v>
      </c>
      <c r="AT713" s="120">
        <v>60872</v>
      </c>
      <c r="AU713" s="120">
        <v>63840</v>
      </c>
      <c r="AV713" s="120">
        <v>66808</v>
      </c>
      <c r="AW713" s="121">
        <v>69776</v>
      </c>
      <c r="AX713" s="119">
        <v>59350</v>
      </c>
      <c r="AY713" s="120">
        <v>78350</v>
      </c>
      <c r="AZ713" s="120">
        <v>83098</v>
      </c>
      <c r="BA713" s="120">
        <v>87846</v>
      </c>
      <c r="BB713" s="120">
        <v>92594</v>
      </c>
      <c r="BC713" s="120">
        <v>97342</v>
      </c>
      <c r="BD713" s="120">
        <v>102090</v>
      </c>
      <c r="BE713" s="120">
        <v>106838</v>
      </c>
      <c r="BF713" s="121">
        <v>111586</v>
      </c>
      <c r="BH713" s="119">
        <v>37950</v>
      </c>
      <c r="BI713" s="120">
        <v>50100</v>
      </c>
      <c r="BJ713" s="120">
        <v>53136</v>
      </c>
      <c r="BK713" s="120">
        <v>56172</v>
      </c>
      <c r="BL713" s="120">
        <v>59208</v>
      </c>
      <c r="BM713" s="120">
        <v>62244</v>
      </c>
      <c r="BN713" s="120">
        <v>65280</v>
      </c>
      <c r="BO713" s="120">
        <v>68316</v>
      </c>
      <c r="BP713" s="121">
        <v>71352</v>
      </c>
      <c r="BQ713" s="119">
        <v>60700</v>
      </c>
      <c r="BR713" s="120">
        <v>80150</v>
      </c>
      <c r="BS713" s="120">
        <v>85006</v>
      </c>
      <c r="BT713" s="120">
        <v>89862</v>
      </c>
      <c r="BU713" s="120">
        <v>94718</v>
      </c>
      <c r="BV713" s="120">
        <v>99574</v>
      </c>
      <c r="BW713" s="120">
        <v>104430</v>
      </c>
      <c r="BX713" s="120">
        <v>109286</v>
      </c>
      <c r="BY713" s="121">
        <v>114142</v>
      </c>
    </row>
    <row r="714" spans="1:77" x14ac:dyDescent="0.25">
      <c r="A714" s="85" t="s">
        <v>888</v>
      </c>
      <c r="C714">
        <v>42600</v>
      </c>
      <c r="D714">
        <v>56250</v>
      </c>
      <c r="E714">
        <v>59658</v>
      </c>
      <c r="F714">
        <v>63066</v>
      </c>
      <c r="G714">
        <v>66474</v>
      </c>
      <c r="H714">
        <v>69882</v>
      </c>
      <c r="I714">
        <v>73290</v>
      </c>
      <c r="J714">
        <v>76698</v>
      </c>
      <c r="K714">
        <v>80106</v>
      </c>
      <c r="L714">
        <v>68150</v>
      </c>
      <c r="M714">
        <v>89950</v>
      </c>
      <c r="N714">
        <v>95402</v>
      </c>
      <c r="O714">
        <v>100854</v>
      </c>
      <c r="P714">
        <v>106306</v>
      </c>
      <c r="Q714">
        <v>111758</v>
      </c>
      <c r="R714">
        <v>117210</v>
      </c>
      <c r="S714">
        <v>122662</v>
      </c>
      <c r="T714">
        <v>128114</v>
      </c>
      <c r="V714" s="119">
        <v>43300</v>
      </c>
      <c r="W714" s="120">
        <v>57200</v>
      </c>
      <c r="X714" s="120">
        <v>60664</v>
      </c>
      <c r="Y714" s="120">
        <v>64128</v>
      </c>
      <c r="Z714" s="120">
        <v>67592</v>
      </c>
      <c r="AA714" s="120">
        <v>71056</v>
      </c>
      <c r="AB714" s="120">
        <v>74520</v>
      </c>
      <c r="AC714" s="120">
        <v>77984</v>
      </c>
      <c r="AD714" s="121">
        <v>81448</v>
      </c>
      <c r="AE714" s="119">
        <v>69300</v>
      </c>
      <c r="AF714" s="120">
        <v>91500</v>
      </c>
      <c r="AG714" s="120">
        <v>97044</v>
      </c>
      <c r="AH714" s="120">
        <v>102588</v>
      </c>
      <c r="AI714" s="120">
        <v>108132</v>
      </c>
      <c r="AJ714" s="120">
        <v>113676</v>
      </c>
      <c r="AK714" s="120">
        <v>119220</v>
      </c>
      <c r="AL714" s="120">
        <v>124764</v>
      </c>
      <c r="AM714" s="121">
        <v>130308</v>
      </c>
      <c r="AO714" s="119">
        <v>45150</v>
      </c>
      <c r="AP714" s="120">
        <v>59600</v>
      </c>
      <c r="AQ714" s="120">
        <v>63212</v>
      </c>
      <c r="AR714" s="120">
        <v>66824</v>
      </c>
      <c r="AS714" s="120">
        <v>70436</v>
      </c>
      <c r="AT714" s="120">
        <v>74048</v>
      </c>
      <c r="AU714" s="120">
        <v>77660</v>
      </c>
      <c r="AV714" s="120">
        <v>81272</v>
      </c>
      <c r="AW714" s="121">
        <v>84884</v>
      </c>
      <c r="AX714" s="119">
        <v>72250</v>
      </c>
      <c r="AY714" s="120">
        <v>95400</v>
      </c>
      <c r="AZ714" s="120">
        <v>101180</v>
      </c>
      <c r="BA714" s="120">
        <v>106960</v>
      </c>
      <c r="BB714" s="120">
        <v>112740</v>
      </c>
      <c r="BC714" s="120">
        <v>118520</v>
      </c>
      <c r="BD714" s="120">
        <v>124300</v>
      </c>
      <c r="BE714" s="120">
        <v>130080</v>
      </c>
      <c r="BF714" s="121">
        <v>135860</v>
      </c>
      <c r="BH714" s="119">
        <v>47500</v>
      </c>
      <c r="BI714" s="120">
        <v>62700</v>
      </c>
      <c r="BJ714" s="120">
        <v>66500</v>
      </c>
      <c r="BK714" s="120">
        <v>70300</v>
      </c>
      <c r="BL714" s="120">
        <v>74100</v>
      </c>
      <c r="BM714" s="120">
        <v>77900</v>
      </c>
      <c r="BN714" s="120">
        <v>81700</v>
      </c>
      <c r="BO714" s="120">
        <v>85500</v>
      </c>
      <c r="BP714" s="121">
        <v>89300</v>
      </c>
      <c r="BQ714" s="119">
        <v>76000</v>
      </c>
      <c r="BR714" s="120">
        <v>100350</v>
      </c>
      <c r="BS714" s="120">
        <v>106430</v>
      </c>
      <c r="BT714" s="120">
        <v>112510</v>
      </c>
      <c r="BU714" s="120">
        <v>118590</v>
      </c>
      <c r="BV714" s="120">
        <v>124670</v>
      </c>
      <c r="BW714" s="120">
        <v>130750</v>
      </c>
      <c r="BX714" s="120">
        <v>136830</v>
      </c>
      <c r="BY714" s="121">
        <v>142910</v>
      </c>
    </row>
    <row r="715" spans="1:77" x14ac:dyDescent="0.25">
      <c r="A715" s="85" t="s">
        <v>889</v>
      </c>
      <c r="C715">
        <v>34250</v>
      </c>
      <c r="D715">
        <v>45250</v>
      </c>
      <c r="E715">
        <v>47990</v>
      </c>
      <c r="F715">
        <v>50730</v>
      </c>
      <c r="G715">
        <v>53470</v>
      </c>
      <c r="H715">
        <v>56210</v>
      </c>
      <c r="I715">
        <v>58950</v>
      </c>
      <c r="J715">
        <v>61690</v>
      </c>
      <c r="K715">
        <v>64430</v>
      </c>
      <c r="L715">
        <v>54800</v>
      </c>
      <c r="M715">
        <v>72350</v>
      </c>
      <c r="N715">
        <v>76734</v>
      </c>
      <c r="O715">
        <v>81118</v>
      </c>
      <c r="P715">
        <v>85502</v>
      </c>
      <c r="Q715">
        <v>89886</v>
      </c>
      <c r="R715">
        <v>94270</v>
      </c>
      <c r="S715">
        <v>98654</v>
      </c>
      <c r="T715">
        <v>103038</v>
      </c>
      <c r="V715" s="119">
        <v>34500</v>
      </c>
      <c r="W715" s="120">
        <v>45550</v>
      </c>
      <c r="X715" s="120">
        <v>48310</v>
      </c>
      <c r="Y715" s="120">
        <v>51070</v>
      </c>
      <c r="Z715" s="120">
        <v>53830</v>
      </c>
      <c r="AA715" s="120">
        <v>56590</v>
      </c>
      <c r="AB715" s="120">
        <v>59350</v>
      </c>
      <c r="AC715" s="120">
        <v>62110</v>
      </c>
      <c r="AD715" s="121">
        <v>64870</v>
      </c>
      <c r="AE715" s="119">
        <v>55200</v>
      </c>
      <c r="AF715" s="120">
        <v>72900</v>
      </c>
      <c r="AG715" s="120">
        <v>77316</v>
      </c>
      <c r="AH715" s="120">
        <v>81732</v>
      </c>
      <c r="AI715" s="120">
        <v>86148</v>
      </c>
      <c r="AJ715" s="120">
        <v>90564</v>
      </c>
      <c r="AK715" s="120">
        <v>94980</v>
      </c>
      <c r="AL715" s="120">
        <v>99396</v>
      </c>
      <c r="AM715" s="121">
        <v>103812</v>
      </c>
      <c r="AO715" s="119">
        <v>37100</v>
      </c>
      <c r="AP715" s="120">
        <v>49000</v>
      </c>
      <c r="AQ715" s="120">
        <v>51968</v>
      </c>
      <c r="AR715" s="120">
        <v>54936</v>
      </c>
      <c r="AS715" s="120">
        <v>57904</v>
      </c>
      <c r="AT715" s="120">
        <v>60872</v>
      </c>
      <c r="AU715" s="120">
        <v>63840</v>
      </c>
      <c r="AV715" s="120">
        <v>66808</v>
      </c>
      <c r="AW715" s="121">
        <v>69776</v>
      </c>
      <c r="AX715" s="119">
        <v>59350</v>
      </c>
      <c r="AY715" s="120">
        <v>78350</v>
      </c>
      <c r="AZ715" s="120">
        <v>83098</v>
      </c>
      <c r="BA715" s="120">
        <v>87846</v>
      </c>
      <c r="BB715" s="120">
        <v>92594</v>
      </c>
      <c r="BC715" s="120">
        <v>97342</v>
      </c>
      <c r="BD715" s="120">
        <v>102090</v>
      </c>
      <c r="BE715" s="120">
        <v>106838</v>
      </c>
      <c r="BF715" s="121">
        <v>111586</v>
      </c>
      <c r="BH715" s="119">
        <v>37950</v>
      </c>
      <c r="BI715" s="120">
        <v>50100</v>
      </c>
      <c r="BJ715" s="120">
        <v>53136</v>
      </c>
      <c r="BK715" s="120">
        <v>56172</v>
      </c>
      <c r="BL715" s="120">
        <v>59208</v>
      </c>
      <c r="BM715" s="120">
        <v>62244</v>
      </c>
      <c r="BN715" s="120">
        <v>65280</v>
      </c>
      <c r="BO715" s="120">
        <v>68316</v>
      </c>
      <c r="BP715" s="121">
        <v>71352</v>
      </c>
      <c r="BQ715" s="119">
        <v>60700</v>
      </c>
      <c r="BR715" s="120">
        <v>80150</v>
      </c>
      <c r="BS715" s="120">
        <v>85006</v>
      </c>
      <c r="BT715" s="120">
        <v>89862</v>
      </c>
      <c r="BU715" s="120">
        <v>94718</v>
      </c>
      <c r="BV715" s="120">
        <v>99574</v>
      </c>
      <c r="BW715" s="120">
        <v>104430</v>
      </c>
      <c r="BX715" s="120">
        <v>109286</v>
      </c>
      <c r="BY715" s="121">
        <v>114142</v>
      </c>
    </row>
    <row r="716" spans="1:77" x14ac:dyDescent="0.25">
      <c r="A716" s="85" t="s">
        <v>890</v>
      </c>
      <c r="C716">
        <v>34250</v>
      </c>
      <c r="D716">
        <v>45250</v>
      </c>
      <c r="E716">
        <v>47990</v>
      </c>
      <c r="F716">
        <v>50730</v>
      </c>
      <c r="G716">
        <v>53470</v>
      </c>
      <c r="H716">
        <v>56210</v>
      </c>
      <c r="I716">
        <v>58950</v>
      </c>
      <c r="J716">
        <v>61690</v>
      </c>
      <c r="K716">
        <v>64430</v>
      </c>
      <c r="L716">
        <v>54800</v>
      </c>
      <c r="M716">
        <v>72350</v>
      </c>
      <c r="N716">
        <v>76734</v>
      </c>
      <c r="O716">
        <v>81118</v>
      </c>
      <c r="P716">
        <v>85502</v>
      </c>
      <c r="Q716">
        <v>89886</v>
      </c>
      <c r="R716">
        <v>94270</v>
      </c>
      <c r="S716">
        <v>98654</v>
      </c>
      <c r="T716">
        <v>103038</v>
      </c>
      <c r="V716" s="119">
        <v>36850</v>
      </c>
      <c r="W716" s="120">
        <v>48650</v>
      </c>
      <c r="X716" s="120">
        <v>51598</v>
      </c>
      <c r="Y716" s="120">
        <v>54546</v>
      </c>
      <c r="Z716" s="120">
        <v>57494</v>
      </c>
      <c r="AA716" s="120">
        <v>60442</v>
      </c>
      <c r="AB716" s="120">
        <v>63390</v>
      </c>
      <c r="AC716" s="120">
        <v>66338</v>
      </c>
      <c r="AD716" s="121">
        <v>69286</v>
      </c>
      <c r="AE716" s="119">
        <v>58950</v>
      </c>
      <c r="AF716" s="120">
        <v>77850</v>
      </c>
      <c r="AG716" s="120">
        <v>82566</v>
      </c>
      <c r="AH716" s="120">
        <v>87282</v>
      </c>
      <c r="AI716" s="120">
        <v>91998</v>
      </c>
      <c r="AJ716" s="120">
        <v>96714</v>
      </c>
      <c r="AK716" s="120">
        <v>101430</v>
      </c>
      <c r="AL716" s="120">
        <v>106146</v>
      </c>
      <c r="AM716" s="121">
        <v>110862</v>
      </c>
      <c r="AO716" s="119">
        <v>39050</v>
      </c>
      <c r="AP716" s="120">
        <v>51550</v>
      </c>
      <c r="AQ716" s="120">
        <v>54674</v>
      </c>
      <c r="AR716" s="120">
        <v>57798</v>
      </c>
      <c r="AS716" s="120">
        <v>60922</v>
      </c>
      <c r="AT716" s="120">
        <v>64046</v>
      </c>
      <c r="AU716" s="120">
        <v>67170</v>
      </c>
      <c r="AV716" s="120">
        <v>70294</v>
      </c>
      <c r="AW716" s="121">
        <v>73418</v>
      </c>
      <c r="AX716" s="119">
        <v>62500</v>
      </c>
      <c r="AY716" s="120">
        <v>82500</v>
      </c>
      <c r="AZ716" s="120">
        <v>87500</v>
      </c>
      <c r="BA716" s="120">
        <v>92500</v>
      </c>
      <c r="BB716" s="120">
        <v>97500</v>
      </c>
      <c r="BC716" s="120">
        <v>102500</v>
      </c>
      <c r="BD716" s="120">
        <v>107500</v>
      </c>
      <c r="BE716" s="120">
        <v>112500</v>
      </c>
      <c r="BF716" s="121">
        <v>117500</v>
      </c>
      <c r="BH716" s="119">
        <v>39050</v>
      </c>
      <c r="BI716" s="120">
        <v>51550</v>
      </c>
      <c r="BJ716" s="120">
        <v>54674</v>
      </c>
      <c r="BK716" s="120">
        <v>57798</v>
      </c>
      <c r="BL716" s="120">
        <v>60922</v>
      </c>
      <c r="BM716" s="120">
        <v>64046</v>
      </c>
      <c r="BN716" s="120">
        <v>67170</v>
      </c>
      <c r="BO716" s="120">
        <v>70294</v>
      </c>
      <c r="BP716" s="121">
        <v>73418</v>
      </c>
      <c r="BQ716" s="119">
        <v>62500</v>
      </c>
      <c r="BR716" s="120">
        <v>82500</v>
      </c>
      <c r="BS716" s="120">
        <v>87500</v>
      </c>
      <c r="BT716" s="120">
        <v>92500</v>
      </c>
      <c r="BU716" s="120">
        <v>97500</v>
      </c>
      <c r="BV716" s="120">
        <v>102500</v>
      </c>
      <c r="BW716" s="120">
        <v>107500</v>
      </c>
      <c r="BX716" s="120">
        <v>112500</v>
      </c>
      <c r="BY716" s="121">
        <v>117500</v>
      </c>
    </row>
    <row r="717" spans="1:77" x14ac:dyDescent="0.25">
      <c r="A717" s="85" t="s">
        <v>891</v>
      </c>
      <c r="C717">
        <v>34650</v>
      </c>
      <c r="D717">
        <v>45750</v>
      </c>
      <c r="E717">
        <v>48522</v>
      </c>
      <c r="F717">
        <v>51294</v>
      </c>
      <c r="G717">
        <v>54066</v>
      </c>
      <c r="H717">
        <v>56838</v>
      </c>
      <c r="I717">
        <v>59610</v>
      </c>
      <c r="J717">
        <v>62382</v>
      </c>
      <c r="K717">
        <v>65154</v>
      </c>
      <c r="L717">
        <v>55450</v>
      </c>
      <c r="M717">
        <v>73200</v>
      </c>
      <c r="N717">
        <v>77636</v>
      </c>
      <c r="O717">
        <v>82072</v>
      </c>
      <c r="P717">
        <v>86508</v>
      </c>
      <c r="Q717">
        <v>90944</v>
      </c>
      <c r="R717">
        <v>95380</v>
      </c>
      <c r="S717">
        <v>99816</v>
      </c>
      <c r="T717">
        <v>104252</v>
      </c>
      <c r="V717" s="119">
        <v>38100</v>
      </c>
      <c r="W717" s="120">
        <v>50300</v>
      </c>
      <c r="X717" s="120">
        <v>53348</v>
      </c>
      <c r="Y717" s="120">
        <v>56396</v>
      </c>
      <c r="Z717" s="120">
        <v>59444</v>
      </c>
      <c r="AA717" s="120">
        <v>62492</v>
      </c>
      <c r="AB717" s="120">
        <v>65540</v>
      </c>
      <c r="AC717" s="120">
        <v>68588</v>
      </c>
      <c r="AD717" s="121">
        <v>71636</v>
      </c>
      <c r="AE717" s="119">
        <v>60950</v>
      </c>
      <c r="AF717" s="120">
        <v>80500</v>
      </c>
      <c r="AG717" s="120">
        <v>85376</v>
      </c>
      <c r="AH717" s="120">
        <v>90252</v>
      </c>
      <c r="AI717" s="120">
        <v>95128</v>
      </c>
      <c r="AJ717" s="120">
        <v>100004</v>
      </c>
      <c r="AK717" s="120">
        <v>104880</v>
      </c>
      <c r="AL717" s="120">
        <v>109756</v>
      </c>
      <c r="AM717" s="121">
        <v>114632</v>
      </c>
      <c r="AO717" s="119">
        <v>41600</v>
      </c>
      <c r="AP717" s="120">
        <v>54900</v>
      </c>
      <c r="AQ717" s="120">
        <v>58228</v>
      </c>
      <c r="AR717" s="120">
        <v>61556</v>
      </c>
      <c r="AS717" s="120">
        <v>64884</v>
      </c>
      <c r="AT717" s="120">
        <v>68212</v>
      </c>
      <c r="AU717" s="120">
        <v>71540</v>
      </c>
      <c r="AV717" s="120">
        <v>74868</v>
      </c>
      <c r="AW717" s="121">
        <v>78196</v>
      </c>
      <c r="AX717" s="119">
        <v>66550</v>
      </c>
      <c r="AY717" s="120">
        <v>87850</v>
      </c>
      <c r="AZ717" s="120">
        <v>93174</v>
      </c>
      <c r="BA717" s="120">
        <v>98498</v>
      </c>
      <c r="BB717" s="120">
        <v>103822</v>
      </c>
      <c r="BC717" s="120">
        <v>109146</v>
      </c>
      <c r="BD717" s="120">
        <v>114470</v>
      </c>
      <c r="BE717" s="120">
        <v>119794</v>
      </c>
      <c r="BF717" s="121">
        <v>125118</v>
      </c>
      <c r="BH717" s="119">
        <v>45750</v>
      </c>
      <c r="BI717" s="120">
        <v>60350</v>
      </c>
      <c r="BJ717" s="120">
        <v>64010</v>
      </c>
      <c r="BK717" s="120">
        <v>67670</v>
      </c>
      <c r="BL717" s="120">
        <v>71330</v>
      </c>
      <c r="BM717" s="120">
        <v>74990</v>
      </c>
      <c r="BN717" s="120">
        <v>78650</v>
      </c>
      <c r="BO717" s="120">
        <v>82310</v>
      </c>
      <c r="BP717" s="121">
        <v>85970</v>
      </c>
      <c r="BQ717" s="119">
        <v>73200</v>
      </c>
      <c r="BR717" s="120">
        <v>96600</v>
      </c>
      <c r="BS717" s="120">
        <v>102456</v>
      </c>
      <c r="BT717" s="120">
        <v>108312</v>
      </c>
      <c r="BU717" s="120">
        <v>114168</v>
      </c>
      <c r="BV717" s="120">
        <v>120024</v>
      </c>
      <c r="BW717" s="120">
        <v>125880</v>
      </c>
      <c r="BX717" s="120">
        <v>131736</v>
      </c>
      <c r="BY717" s="121">
        <v>137592</v>
      </c>
    </row>
    <row r="718" spans="1:77" x14ac:dyDescent="0.25">
      <c r="A718" s="85" t="s">
        <v>892</v>
      </c>
      <c r="C718">
        <v>35150</v>
      </c>
      <c r="D718">
        <v>46400</v>
      </c>
      <c r="E718">
        <v>49212</v>
      </c>
      <c r="F718">
        <v>52024</v>
      </c>
      <c r="G718">
        <v>54836</v>
      </c>
      <c r="H718">
        <v>57648</v>
      </c>
      <c r="I718">
        <v>60460</v>
      </c>
      <c r="J718">
        <v>63272</v>
      </c>
      <c r="K718">
        <v>66084</v>
      </c>
      <c r="L718">
        <v>56250</v>
      </c>
      <c r="M718">
        <v>74250</v>
      </c>
      <c r="N718">
        <v>78750</v>
      </c>
      <c r="O718">
        <v>83250</v>
      </c>
      <c r="P718">
        <v>87750</v>
      </c>
      <c r="Q718">
        <v>92250</v>
      </c>
      <c r="R718">
        <v>96750</v>
      </c>
      <c r="S718">
        <v>101250</v>
      </c>
      <c r="T718">
        <v>105750</v>
      </c>
      <c r="V718" s="119">
        <v>35550</v>
      </c>
      <c r="W718" s="120">
        <v>46950</v>
      </c>
      <c r="X718" s="120">
        <v>49794</v>
      </c>
      <c r="Y718" s="120">
        <v>52638</v>
      </c>
      <c r="Z718" s="120">
        <v>55482</v>
      </c>
      <c r="AA718" s="120">
        <v>58326</v>
      </c>
      <c r="AB718" s="120">
        <v>61170</v>
      </c>
      <c r="AC718" s="120">
        <v>64014</v>
      </c>
      <c r="AD718" s="121">
        <v>66858</v>
      </c>
      <c r="AE718" s="119">
        <v>56900</v>
      </c>
      <c r="AF718" s="120">
        <v>75150</v>
      </c>
      <c r="AG718" s="120">
        <v>79702</v>
      </c>
      <c r="AH718" s="120">
        <v>84254</v>
      </c>
      <c r="AI718" s="120">
        <v>88806</v>
      </c>
      <c r="AJ718" s="120">
        <v>93358</v>
      </c>
      <c r="AK718" s="120">
        <v>97910</v>
      </c>
      <c r="AL718" s="120">
        <v>102462</v>
      </c>
      <c r="AM718" s="121">
        <v>107014</v>
      </c>
      <c r="AO718" s="119">
        <v>37750</v>
      </c>
      <c r="AP718" s="120">
        <v>49850</v>
      </c>
      <c r="AQ718" s="120">
        <v>52870</v>
      </c>
      <c r="AR718" s="120">
        <v>55890</v>
      </c>
      <c r="AS718" s="120">
        <v>58910</v>
      </c>
      <c r="AT718" s="120">
        <v>61930</v>
      </c>
      <c r="AU718" s="120">
        <v>64950</v>
      </c>
      <c r="AV718" s="120">
        <v>67970</v>
      </c>
      <c r="AW718" s="121">
        <v>70990</v>
      </c>
      <c r="AX718" s="119">
        <v>60400</v>
      </c>
      <c r="AY718" s="120">
        <v>79750</v>
      </c>
      <c r="AZ718" s="120">
        <v>84582</v>
      </c>
      <c r="BA718" s="120">
        <v>89414</v>
      </c>
      <c r="BB718" s="120">
        <v>94246</v>
      </c>
      <c r="BC718" s="120">
        <v>99078</v>
      </c>
      <c r="BD718" s="120">
        <v>103910</v>
      </c>
      <c r="BE718" s="120">
        <v>108742</v>
      </c>
      <c r="BF718" s="121">
        <v>113574</v>
      </c>
      <c r="BH718" s="119">
        <v>37950</v>
      </c>
      <c r="BI718" s="120">
        <v>50100</v>
      </c>
      <c r="BJ718" s="120">
        <v>53136</v>
      </c>
      <c r="BK718" s="120">
        <v>56172</v>
      </c>
      <c r="BL718" s="120">
        <v>59208</v>
      </c>
      <c r="BM718" s="120">
        <v>62244</v>
      </c>
      <c r="BN718" s="120">
        <v>65280</v>
      </c>
      <c r="BO718" s="120">
        <v>68316</v>
      </c>
      <c r="BP718" s="121">
        <v>71352</v>
      </c>
      <c r="BQ718" s="119">
        <v>60700</v>
      </c>
      <c r="BR718" s="120">
        <v>80150</v>
      </c>
      <c r="BS718" s="120">
        <v>85006</v>
      </c>
      <c r="BT718" s="120">
        <v>89862</v>
      </c>
      <c r="BU718" s="120">
        <v>94718</v>
      </c>
      <c r="BV718" s="120">
        <v>99574</v>
      </c>
      <c r="BW718" s="120">
        <v>104430</v>
      </c>
      <c r="BX718" s="120">
        <v>109286</v>
      </c>
      <c r="BY718" s="121">
        <v>114142</v>
      </c>
    </row>
    <row r="719" spans="1:77" x14ac:dyDescent="0.25">
      <c r="A719" s="85" t="s">
        <v>893</v>
      </c>
      <c r="C719">
        <v>37300</v>
      </c>
      <c r="D719">
        <v>49250</v>
      </c>
      <c r="E719">
        <v>52234</v>
      </c>
      <c r="F719">
        <v>55218</v>
      </c>
      <c r="G719">
        <v>58202</v>
      </c>
      <c r="H719">
        <v>61186</v>
      </c>
      <c r="I719">
        <v>64170</v>
      </c>
      <c r="J719">
        <v>67154</v>
      </c>
      <c r="K719">
        <v>70138</v>
      </c>
      <c r="L719">
        <v>59700</v>
      </c>
      <c r="M719">
        <v>78800</v>
      </c>
      <c r="N719">
        <v>83576</v>
      </c>
      <c r="O719">
        <v>88352</v>
      </c>
      <c r="P719">
        <v>93128</v>
      </c>
      <c r="Q719">
        <v>97904</v>
      </c>
      <c r="R719">
        <v>102680</v>
      </c>
      <c r="S719">
        <v>107456</v>
      </c>
      <c r="T719">
        <v>112232</v>
      </c>
      <c r="V719" s="119">
        <v>39650</v>
      </c>
      <c r="W719" s="120">
        <v>52350</v>
      </c>
      <c r="X719" s="120">
        <v>55522</v>
      </c>
      <c r="Y719" s="120">
        <v>58694</v>
      </c>
      <c r="Z719" s="120">
        <v>61866</v>
      </c>
      <c r="AA719" s="120">
        <v>65038</v>
      </c>
      <c r="AB719" s="120">
        <v>68210</v>
      </c>
      <c r="AC719" s="120">
        <v>71382</v>
      </c>
      <c r="AD719" s="121">
        <v>74554</v>
      </c>
      <c r="AE719" s="119">
        <v>63450</v>
      </c>
      <c r="AF719" s="120">
        <v>83800</v>
      </c>
      <c r="AG719" s="120">
        <v>88876</v>
      </c>
      <c r="AH719" s="120">
        <v>93952</v>
      </c>
      <c r="AI719" s="120">
        <v>99028</v>
      </c>
      <c r="AJ719" s="120">
        <v>104104</v>
      </c>
      <c r="AK719" s="120">
        <v>109180</v>
      </c>
      <c r="AL719" s="120">
        <v>114256</v>
      </c>
      <c r="AM719" s="121">
        <v>119332</v>
      </c>
      <c r="AO719" s="119">
        <v>42050</v>
      </c>
      <c r="AP719" s="120">
        <v>55550</v>
      </c>
      <c r="AQ719" s="120">
        <v>58914</v>
      </c>
      <c r="AR719" s="120">
        <v>62278</v>
      </c>
      <c r="AS719" s="120">
        <v>65642</v>
      </c>
      <c r="AT719" s="120">
        <v>69006</v>
      </c>
      <c r="AU719" s="120">
        <v>72370</v>
      </c>
      <c r="AV719" s="120">
        <v>75734</v>
      </c>
      <c r="AW719" s="121">
        <v>79098</v>
      </c>
      <c r="AX719" s="119">
        <v>67300</v>
      </c>
      <c r="AY719" s="120">
        <v>88850</v>
      </c>
      <c r="AZ719" s="120">
        <v>94234</v>
      </c>
      <c r="BA719" s="120">
        <v>99618</v>
      </c>
      <c r="BB719" s="120">
        <v>105002</v>
      </c>
      <c r="BC719" s="120">
        <v>110386</v>
      </c>
      <c r="BD719" s="120">
        <v>115770</v>
      </c>
      <c r="BE719" s="120">
        <v>121154</v>
      </c>
      <c r="BF719" s="121">
        <v>126538</v>
      </c>
      <c r="BH719" s="119">
        <v>42100</v>
      </c>
      <c r="BI719" s="120">
        <v>55600</v>
      </c>
      <c r="BJ719" s="120">
        <v>58968</v>
      </c>
      <c r="BK719" s="120">
        <v>62336</v>
      </c>
      <c r="BL719" s="120">
        <v>65704</v>
      </c>
      <c r="BM719" s="120">
        <v>69072</v>
      </c>
      <c r="BN719" s="120">
        <v>72440</v>
      </c>
      <c r="BO719" s="120">
        <v>75808</v>
      </c>
      <c r="BP719" s="121">
        <v>79176</v>
      </c>
      <c r="BQ719" s="119">
        <v>67350</v>
      </c>
      <c r="BR719" s="120">
        <v>88950</v>
      </c>
      <c r="BS719" s="120">
        <v>94338</v>
      </c>
      <c r="BT719" s="120">
        <v>99726</v>
      </c>
      <c r="BU719" s="120">
        <v>105114</v>
      </c>
      <c r="BV719" s="120">
        <v>110502</v>
      </c>
      <c r="BW719" s="120">
        <v>115890</v>
      </c>
      <c r="BX719" s="120">
        <v>121278</v>
      </c>
      <c r="BY719" s="121">
        <v>126666</v>
      </c>
    </row>
    <row r="720" spans="1:77" x14ac:dyDescent="0.25">
      <c r="A720" s="85" t="s">
        <v>894</v>
      </c>
      <c r="C720">
        <v>36400</v>
      </c>
      <c r="D720">
        <v>48050</v>
      </c>
      <c r="E720">
        <v>50962</v>
      </c>
      <c r="F720">
        <v>53874</v>
      </c>
      <c r="G720">
        <v>56786</v>
      </c>
      <c r="H720">
        <v>59698</v>
      </c>
      <c r="I720">
        <v>62610</v>
      </c>
      <c r="J720">
        <v>65522</v>
      </c>
      <c r="K720">
        <v>68434</v>
      </c>
      <c r="L720">
        <v>58250</v>
      </c>
      <c r="M720">
        <v>76900</v>
      </c>
      <c r="N720">
        <v>81560</v>
      </c>
      <c r="O720">
        <v>86220</v>
      </c>
      <c r="P720">
        <v>90880</v>
      </c>
      <c r="Q720">
        <v>95540</v>
      </c>
      <c r="R720">
        <v>100200</v>
      </c>
      <c r="S720">
        <v>104860</v>
      </c>
      <c r="T720">
        <v>109520</v>
      </c>
      <c r="V720" s="119">
        <v>36400</v>
      </c>
      <c r="W720" s="120">
        <v>48050</v>
      </c>
      <c r="X720" s="120">
        <v>50962</v>
      </c>
      <c r="Y720" s="120">
        <v>53874</v>
      </c>
      <c r="Z720" s="120">
        <v>56786</v>
      </c>
      <c r="AA720" s="120">
        <v>59698</v>
      </c>
      <c r="AB720" s="120">
        <v>62610</v>
      </c>
      <c r="AC720" s="120">
        <v>65522</v>
      </c>
      <c r="AD720" s="121">
        <v>68434</v>
      </c>
      <c r="AE720" s="119">
        <v>58250</v>
      </c>
      <c r="AF720" s="120">
        <v>76900</v>
      </c>
      <c r="AG720" s="120">
        <v>81560</v>
      </c>
      <c r="AH720" s="120">
        <v>86220</v>
      </c>
      <c r="AI720" s="120">
        <v>90880</v>
      </c>
      <c r="AJ720" s="120">
        <v>95540</v>
      </c>
      <c r="AK720" s="120">
        <v>100200</v>
      </c>
      <c r="AL720" s="120">
        <v>104860</v>
      </c>
      <c r="AM720" s="121">
        <v>109520</v>
      </c>
      <c r="AO720" s="119">
        <v>37100</v>
      </c>
      <c r="AP720" s="120">
        <v>49000</v>
      </c>
      <c r="AQ720" s="120">
        <v>51968</v>
      </c>
      <c r="AR720" s="120">
        <v>54936</v>
      </c>
      <c r="AS720" s="120">
        <v>57904</v>
      </c>
      <c r="AT720" s="120">
        <v>60872</v>
      </c>
      <c r="AU720" s="120">
        <v>63840</v>
      </c>
      <c r="AV720" s="120">
        <v>66808</v>
      </c>
      <c r="AW720" s="121">
        <v>69776</v>
      </c>
      <c r="AX720" s="119">
        <v>59350</v>
      </c>
      <c r="AY720" s="120">
        <v>78350</v>
      </c>
      <c r="AZ720" s="120">
        <v>83098</v>
      </c>
      <c r="BA720" s="120">
        <v>87846</v>
      </c>
      <c r="BB720" s="120">
        <v>92594</v>
      </c>
      <c r="BC720" s="120">
        <v>97342</v>
      </c>
      <c r="BD720" s="120">
        <v>102090</v>
      </c>
      <c r="BE720" s="120">
        <v>106838</v>
      </c>
      <c r="BF720" s="121">
        <v>111586</v>
      </c>
      <c r="BH720" s="119">
        <v>40800</v>
      </c>
      <c r="BI720" s="120">
        <v>53900</v>
      </c>
      <c r="BJ720" s="120">
        <v>57164</v>
      </c>
      <c r="BK720" s="120">
        <v>60428</v>
      </c>
      <c r="BL720" s="120">
        <v>63692</v>
      </c>
      <c r="BM720" s="120">
        <v>66956</v>
      </c>
      <c r="BN720" s="120">
        <v>70220</v>
      </c>
      <c r="BO720" s="120">
        <v>73484</v>
      </c>
      <c r="BP720" s="121">
        <v>76748</v>
      </c>
      <c r="BQ720" s="119">
        <v>65250</v>
      </c>
      <c r="BR720" s="120">
        <v>86150</v>
      </c>
      <c r="BS720" s="120">
        <v>91370</v>
      </c>
      <c r="BT720" s="120">
        <v>96590</v>
      </c>
      <c r="BU720" s="120">
        <v>101810</v>
      </c>
      <c r="BV720" s="120">
        <v>107030</v>
      </c>
      <c r="BW720" s="120">
        <v>112250</v>
      </c>
      <c r="BX720" s="120">
        <v>117470</v>
      </c>
      <c r="BY720" s="121">
        <v>122690</v>
      </c>
    </row>
    <row r="721" spans="1:77" x14ac:dyDescent="0.25">
      <c r="A721" s="85" t="s">
        <v>895</v>
      </c>
      <c r="C721">
        <v>34250</v>
      </c>
      <c r="D721">
        <v>45250</v>
      </c>
      <c r="E721">
        <v>47990</v>
      </c>
      <c r="F721">
        <v>50730</v>
      </c>
      <c r="G721">
        <v>53470</v>
      </c>
      <c r="H721">
        <v>56210</v>
      </c>
      <c r="I721">
        <v>58950</v>
      </c>
      <c r="J721">
        <v>61690</v>
      </c>
      <c r="K721">
        <v>64430</v>
      </c>
      <c r="L721">
        <v>54800</v>
      </c>
      <c r="M721">
        <v>72350</v>
      </c>
      <c r="N721">
        <v>76734</v>
      </c>
      <c r="O721">
        <v>81118</v>
      </c>
      <c r="P721">
        <v>85502</v>
      </c>
      <c r="Q721">
        <v>89886</v>
      </c>
      <c r="R721">
        <v>94270</v>
      </c>
      <c r="S721">
        <v>98654</v>
      </c>
      <c r="T721">
        <v>103038</v>
      </c>
      <c r="V721" s="119">
        <v>34500</v>
      </c>
      <c r="W721" s="120">
        <v>45550</v>
      </c>
      <c r="X721" s="120">
        <v>48310</v>
      </c>
      <c r="Y721" s="120">
        <v>51070</v>
      </c>
      <c r="Z721" s="120">
        <v>53830</v>
      </c>
      <c r="AA721" s="120">
        <v>56590</v>
      </c>
      <c r="AB721" s="120">
        <v>59350</v>
      </c>
      <c r="AC721" s="120">
        <v>62110</v>
      </c>
      <c r="AD721" s="121">
        <v>64870</v>
      </c>
      <c r="AE721" s="119">
        <v>55200</v>
      </c>
      <c r="AF721" s="120">
        <v>72900</v>
      </c>
      <c r="AG721" s="120">
        <v>77316</v>
      </c>
      <c r="AH721" s="120">
        <v>81732</v>
      </c>
      <c r="AI721" s="120">
        <v>86148</v>
      </c>
      <c r="AJ721" s="120">
        <v>90564</v>
      </c>
      <c r="AK721" s="120">
        <v>94980</v>
      </c>
      <c r="AL721" s="120">
        <v>99396</v>
      </c>
      <c r="AM721" s="121">
        <v>103812</v>
      </c>
      <c r="AO721" s="119">
        <v>37100</v>
      </c>
      <c r="AP721" s="120">
        <v>49000</v>
      </c>
      <c r="AQ721" s="120">
        <v>51968</v>
      </c>
      <c r="AR721" s="120">
        <v>54936</v>
      </c>
      <c r="AS721" s="120">
        <v>57904</v>
      </c>
      <c r="AT721" s="120">
        <v>60872</v>
      </c>
      <c r="AU721" s="120">
        <v>63840</v>
      </c>
      <c r="AV721" s="120">
        <v>66808</v>
      </c>
      <c r="AW721" s="121">
        <v>69776</v>
      </c>
      <c r="AX721" s="119">
        <v>59350</v>
      </c>
      <c r="AY721" s="120">
        <v>78350</v>
      </c>
      <c r="AZ721" s="120">
        <v>83098</v>
      </c>
      <c r="BA721" s="120">
        <v>87846</v>
      </c>
      <c r="BB721" s="120">
        <v>92594</v>
      </c>
      <c r="BC721" s="120">
        <v>97342</v>
      </c>
      <c r="BD721" s="120">
        <v>102090</v>
      </c>
      <c r="BE721" s="120">
        <v>106838</v>
      </c>
      <c r="BF721" s="121">
        <v>111586</v>
      </c>
      <c r="BH721" s="119">
        <v>37950</v>
      </c>
      <c r="BI721" s="120">
        <v>50100</v>
      </c>
      <c r="BJ721" s="120">
        <v>53136</v>
      </c>
      <c r="BK721" s="120">
        <v>56172</v>
      </c>
      <c r="BL721" s="120">
        <v>59208</v>
      </c>
      <c r="BM721" s="120">
        <v>62244</v>
      </c>
      <c r="BN721" s="120">
        <v>65280</v>
      </c>
      <c r="BO721" s="120">
        <v>68316</v>
      </c>
      <c r="BP721" s="121">
        <v>71352</v>
      </c>
      <c r="BQ721" s="119">
        <v>60700</v>
      </c>
      <c r="BR721" s="120">
        <v>80150</v>
      </c>
      <c r="BS721" s="120">
        <v>85006</v>
      </c>
      <c r="BT721" s="120">
        <v>89862</v>
      </c>
      <c r="BU721" s="120">
        <v>94718</v>
      </c>
      <c r="BV721" s="120">
        <v>99574</v>
      </c>
      <c r="BW721" s="120">
        <v>104430</v>
      </c>
      <c r="BX721" s="120">
        <v>109286</v>
      </c>
      <c r="BY721" s="121">
        <v>114142</v>
      </c>
    </row>
    <row r="722" spans="1:77" x14ac:dyDescent="0.25">
      <c r="A722" s="85" t="s">
        <v>896</v>
      </c>
      <c r="C722">
        <v>34900</v>
      </c>
      <c r="D722">
        <v>46100</v>
      </c>
      <c r="E722">
        <v>48892</v>
      </c>
      <c r="F722">
        <v>51684</v>
      </c>
      <c r="G722">
        <v>54476</v>
      </c>
      <c r="H722">
        <v>57268</v>
      </c>
      <c r="I722">
        <v>60060</v>
      </c>
      <c r="J722">
        <v>62852</v>
      </c>
      <c r="K722">
        <v>65644</v>
      </c>
      <c r="L722">
        <v>55850</v>
      </c>
      <c r="M722">
        <v>73700</v>
      </c>
      <c r="N722">
        <v>78168</v>
      </c>
      <c r="O722">
        <v>82636</v>
      </c>
      <c r="P722">
        <v>87104</v>
      </c>
      <c r="Q722">
        <v>91572</v>
      </c>
      <c r="R722">
        <v>96040</v>
      </c>
      <c r="S722">
        <v>100508</v>
      </c>
      <c r="T722">
        <v>104976</v>
      </c>
      <c r="V722" s="119">
        <v>36100</v>
      </c>
      <c r="W722" s="120">
        <v>47700</v>
      </c>
      <c r="X722" s="120">
        <v>50588</v>
      </c>
      <c r="Y722" s="120">
        <v>53476</v>
      </c>
      <c r="Z722" s="120">
        <v>56364</v>
      </c>
      <c r="AA722" s="120">
        <v>59252</v>
      </c>
      <c r="AB722" s="120">
        <v>62140</v>
      </c>
      <c r="AC722" s="120">
        <v>65028</v>
      </c>
      <c r="AD722" s="121">
        <v>67916</v>
      </c>
      <c r="AE722" s="119">
        <v>57750</v>
      </c>
      <c r="AF722" s="120">
        <v>76250</v>
      </c>
      <c r="AG722" s="120">
        <v>80870</v>
      </c>
      <c r="AH722" s="120">
        <v>85490</v>
      </c>
      <c r="AI722" s="120">
        <v>90110</v>
      </c>
      <c r="AJ722" s="120">
        <v>94730</v>
      </c>
      <c r="AK722" s="120">
        <v>99350</v>
      </c>
      <c r="AL722" s="120">
        <v>103970</v>
      </c>
      <c r="AM722" s="121">
        <v>108590</v>
      </c>
      <c r="AO722" s="119">
        <v>38650</v>
      </c>
      <c r="AP722" s="120">
        <v>51050</v>
      </c>
      <c r="AQ722" s="120">
        <v>54142</v>
      </c>
      <c r="AR722" s="120">
        <v>57234</v>
      </c>
      <c r="AS722" s="120">
        <v>60326</v>
      </c>
      <c r="AT722" s="120">
        <v>63418</v>
      </c>
      <c r="AU722" s="120">
        <v>66510</v>
      </c>
      <c r="AV722" s="120">
        <v>69602</v>
      </c>
      <c r="AW722" s="121">
        <v>72694</v>
      </c>
      <c r="AX722" s="119">
        <v>61850</v>
      </c>
      <c r="AY722" s="120">
        <v>81650</v>
      </c>
      <c r="AZ722" s="120">
        <v>86598</v>
      </c>
      <c r="BA722" s="120">
        <v>91546</v>
      </c>
      <c r="BB722" s="120">
        <v>96494</v>
      </c>
      <c r="BC722" s="120">
        <v>101442</v>
      </c>
      <c r="BD722" s="120">
        <v>106390</v>
      </c>
      <c r="BE722" s="120">
        <v>111338</v>
      </c>
      <c r="BF722" s="121">
        <v>116286</v>
      </c>
      <c r="BH722" s="119">
        <v>39500</v>
      </c>
      <c r="BI722" s="120">
        <v>52150</v>
      </c>
      <c r="BJ722" s="120">
        <v>55310</v>
      </c>
      <c r="BK722" s="120">
        <v>58470</v>
      </c>
      <c r="BL722" s="120">
        <v>61630</v>
      </c>
      <c r="BM722" s="120">
        <v>64790</v>
      </c>
      <c r="BN722" s="120">
        <v>67950</v>
      </c>
      <c r="BO722" s="120">
        <v>71110</v>
      </c>
      <c r="BP722" s="121">
        <v>74270</v>
      </c>
      <c r="BQ722" s="119">
        <v>63200</v>
      </c>
      <c r="BR722" s="120">
        <v>83450</v>
      </c>
      <c r="BS722" s="120">
        <v>88506</v>
      </c>
      <c r="BT722" s="120">
        <v>93562</v>
      </c>
      <c r="BU722" s="120">
        <v>98618</v>
      </c>
      <c r="BV722" s="120">
        <v>103674</v>
      </c>
      <c r="BW722" s="120">
        <v>108730</v>
      </c>
      <c r="BX722" s="120">
        <v>113786</v>
      </c>
      <c r="BY722" s="121">
        <v>118842</v>
      </c>
    </row>
    <row r="723" spans="1:77" x14ac:dyDescent="0.25">
      <c r="A723" s="85" t="s">
        <v>897</v>
      </c>
      <c r="C723">
        <v>42600</v>
      </c>
      <c r="D723">
        <v>56250</v>
      </c>
      <c r="E723">
        <v>59658</v>
      </c>
      <c r="F723">
        <v>63066</v>
      </c>
      <c r="G723">
        <v>66474</v>
      </c>
      <c r="H723">
        <v>69882</v>
      </c>
      <c r="I723">
        <v>73290</v>
      </c>
      <c r="J723">
        <v>76698</v>
      </c>
      <c r="K723">
        <v>80106</v>
      </c>
      <c r="L723">
        <v>68150</v>
      </c>
      <c r="M723">
        <v>89950</v>
      </c>
      <c r="N723">
        <v>95402</v>
      </c>
      <c r="O723">
        <v>100854</v>
      </c>
      <c r="P723">
        <v>106306</v>
      </c>
      <c r="Q723">
        <v>111758</v>
      </c>
      <c r="R723">
        <v>117210</v>
      </c>
      <c r="S723">
        <v>122662</v>
      </c>
      <c r="T723">
        <v>128114</v>
      </c>
      <c r="V723" s="119">
        <v>43300</v>
      </c>
      <c r="W723" s="120">
        <v>57200</v>
      </c>
      <c r="X723" s="120">
        <v>60664</v>
      </c>
      <c r="Y723" s="120">
        <v>64128</v>
      </c>
      <c r="Z723" s="120">
        <v>67592</v>
      </c>
      <c r="AA723" s="120">
        <v>71056</v>
      </c>
      <c r="AB723" s="120">
        <v>74520</v>
      </c>
      <c r="AC723" s="120">
        <v>77984</v>
      </c>
      <c r="AD723" s="121">
        <v>81448</v>
      </c>
      <c r="AE723" s="119">
        <v>69300</v>
      </c>
      <c r="AF723" s="120">
        <v>91500</v>
      </c>
      <c r="AG723" s="120">
        <v>97044</v>
      </c>
      <c r="AH723" s="120">
        <v>102588</v>
      </c>
      <c r="AI723" s="120">
        <v>108132</v>
      </c>
      <c r="AJ723" s="120">
        <v>113676</v>
      </c>
      <c r="AK723" s="120">
        <v>119220</v>
      </c>
      <c r="AL723" s="120">
        <v>124764</v>
      </c>
      <c r="AM723" s="121">
        <v>130308</v>
      </c>
      <c r="AO723" s="119">
        <v>45150</v>
      </c>
      <c r="AP723" s="120">
        <v>59600</v>
      </c>
      <c r="AQ723" s="120">
        <v>63212</v>
      </c>
      <c r="AR723" s="120">
        <v>66824</v>
      </c>
      <c r="AS723" s="120">
        <v>70436</v>
      </c>
      <c r="AT723" s="120">
        <v>74048</v>
      </c>
      <c r="AU723" s="120">
        <v>77660</v>
      </c>
      <c r="AV723" s="120">
        <v>81272</v>
      </c>
      <c r="AW723" s="121">
        <v>84884</v>
      </c>
      <c r="AX723" s="119">
        <v>72250</v>
      </c>
      <c r="AY723" s="120">
        <v>95400</v>
      </c>
      <c r="AZ723" s="120">
        <v>101180</v>
      </c>
      <c r="BA723" s="120">
        <v>106960</v>
      </c>
      <c r="BB723" s="120">
        <v>112740</v>
      </c>
      <c r="BC723" s="120">
        <v>118520</v>
      </c>
      <c r="BD723" s="120">
        <v>124300</v>
      </c>
      <c r="BE723" s="120">
        <v>130080</v>
      </c>
      <c r="BF723" s="121">
        <v>135860</v>
      </c>
      <c r="BH723" s="119">
        <v>47500</v>
      </c>
      <c r="BI723" s="120">
        <v>62700</v>
      </c>
      <c r="BJ723" s="120">
        <v>66500</v>
      </c>
      <c r="BK723" s="120">
        <v>70300</v>
      </c>
      <c r="BL723" s="120">
        <v>74100</v>
      </c>
      <c r="BM723" s="120">
        <v>77900</v>
      </c>
      <c r="BN723" s="120">
        <v>81700</v>
      </c>
      <c r="BO723" s="120">
        <v>85500</v>
      </c>
      <c r="BP723" s="121">
        <v>89300</v>
      </c>
      <c r="BQ723" s="119">
        <v>76000</v>
      </c>
      <c r="BR723" s="120">
        <v>100350</v>
      </c>
      <c r="BS723" s="120">
        <v>106430</v>
      </c>
      <c r="BT723" s="120">
        <v>112510</v>
      </c>
      <c r="BU723" s="120">
        <v>118590</v>
      </c>
      <c r="BV723" s="120">
        <v>124670</v>
      </c>
      <c r="BW723" s="120">
        <v>130750</v>
      </c>
      <c r="BX723" s="120">
        <v>136830</v>
      </c>
      <c r="BY723" s="121">
        <v>142910</v>
      </c>
    </row>
    <row r="724" spans="1:77" x14ac:dyDescent="0.25">
      <c r="A724" s="85" t="s">
        <v>898</v>
      </c>
      <c r="C724">
        <v>34250</v>
      </c>
      <c r="D724">
        <v>45250</v>
      </c>
      <c r="E724">
        <v>47990</v>
      </c>
      <c r="F724">
        <v>50730</v>
      </c>
      <c r="G724">
        <v>53470</v>
      </c>
      <c r="H724">
        <v>56210</v>
      </c>
      <c r="I724">
        <v>58950</v>
      </c>
      <c r="J724">
        <v>61690</v>
      </c>
      <c r="K724">
        <v>64430</v>
      </c>
      <c r="L724">
        <v>54800</v>
      </c>
      <c r="M724">
        <v>72350</v>
      </c>
      <c r="N724">
        <v>76734</v>
      </c>
      <c r="O724">
        <v>81118</v>
      </c>
      <c r="P724">
        <v>85502</v>
      </c>
      <c r="Q724">
        <v>89886</v>
      </c>
      <c r="R724">
        <v>94270</v>
      </c>
      <c r="S724">
        <v>98654</v>
      </c>
      <c r="T724">
        <v>103038</v>
      </c>
      <c r="V724" s="119">
        <v>34500</v>
      </c>
      <c r="W724" s="120">
        <v>45550</v>
      </c>
      <c r="X724" s="120">
        <v>48310</v>
      </c>
      <c r="Y724" s="120">
        <v>51070</v>
      </c>
      <c r="Z724" s="120">
        <v>53830</v>
      </c>
      <c r="AA724" s="120">
        <v>56590</v>
      </c>
      <c r="AB724" s="120">
        <v>59350</v>
      </c>
      <c r="AC724" s="120">
        <v>62110</v>
      </c>
      <c r="AD724" s="121">
        <v>64870</v>
      </c>
      <c r="AE724" s="119">
        <v>55200</v>
      </c>
      <c r="AF724" s="120">
        <v>72900</v>
      </c>
      <c r="AG724" s="120">
        <v>77316</v>
      </c>
      <c r="AH724" s="120">
        <v>81732</v>
      </c>
      <c r="AI724" s="120">
        <v>86148</v>
      </c>
      <c r="AJ724" s="120">
        <v>90564</v>
      </c>
      <c r="AK724" s="120">
        <v>94980</v>
      </c>
      <c r="AL724" s="120">
        <v>99396</v>
      </c>
      <c r="AM724" s="121">
        <v>103812</v>
      </c>
      <c r="AO724" s="119">
        <v>37100</v>
      </c>
      <c r="AP724" s="120">
        <v>49000</v>
      </c>
      <c r="AQ724" s="120">
        <v>51968</v>
      </c>
      <c r="AR724" s="120">
        <v>54936</v>
      </c>
      <c r="AS724" s="120">
        <v>57904</v>
      </c>
      <c r="AT724" s="120">
        <v>60872</v>
      </c>
      <c r="AU724" s="120">
        <v>63840</v>
      </c>
      <c r="AV724" s="120">
        <v>66808</v>
      </c>
      <c r="AW724" s="121">
        <v>69776</v>
      </c>
      <c r="AX724" s="119">
        <v>59350</v>
      </c>
      <c r="AY724" s="120">
        <v>78350</v>
      </c>
      <c r="AZ724" s="120">
        <v>83098</v>
      </c>
      <c r="BA724" s="120">
        <v>87846</v>
      </c>
      <c r="BB724" s="120">
        <v>92594</v>
      </c>
      <c r="BC724" s="120">
        <v>97342</v>
      </c>
      <c r="BD724" s="120">
        <v>102090</v>
      </c>
      <c r="BE724" s="120">
        <v>106838</v>
      </c>
      <c r="BF724" s="121">
        <v>111586</v>
      </c>
      <c r="BH724" s="119">
        <v>37950</v>
      </c>
      <c r="BI724" s="120">
        <v>50100</v>
      </c>
      <c r="BJ724" s="120">
        <v>53136</v>
      </c>
      <c r="BK724" s="120">
        <v>56172</v>
      </c>
      <c r="BL724" s="120">
        <v>59208</v>
      </c>
      <c r="BM724" s="120">
        <v>62244</v>
      </c>
      <c r="BN724" s="120">
        <v>65280</v>
      </c>
      <c r="BO724" s="120">
        <v>68316</v>
      </c>
      <c r="BP724" s="121">
        <v>71352</v>
      </c>
      <c r="BQ724" s="119">
        <v>60700</v>
      </c>
      <c r="BR724" s="120">
        <v>80150</v>
      </c>
      <c r="BS724" s="120">
        <v>85006</v>
      </c>
      <c r="BT724" s="120">
        <v>89862</v>
      </c>
      <c r="BU724" s="120">
        <v>94718</v>
      </c>
      <c r="BV724" s="120">
        <v>99574</v>
      </c>
      <c r="BW724" s="120">
        <v>104430</v>
      </c>
      <c r="BX724" s="120">
        <v>109286</v>
      </c>
      <c r="BY724" s="121">
        <v>114142</v>
      </c>
    </row>
    <row r="725" spans="1:77" x14ac:dyDescent="0.25">
      <c r="A725" s="85" t="s">
        <v>899</v>
      </c>
      <c r="C725">
        <v>32100</v>
      </c>
      <c r="D725">
        <v>42400</v>
      </c>
      <c r="E725">
        <v>44968</v>
      </c>
      <c r="F725">
        <v>47536</v>
      </c>
      <c r="G725">
        <v>50104</v>
      </c>
      <c r="H725">
        <v>52672</v>
      </c>
      <c r="I725">
        <v>55240</v>
      </c>
      <c r="J725">
        <v>57808</v>
      </c>
      <c r="K725">
        <v>60376</v>
      </c>
      <c r="L725">
        <v>51350</v>
      </c>
      <c r="M725">
        <v>67800</v>
      </c>
      <c r="N725">
        <v>71908</v>
      </c>
      <c r="O725">
        <v>76016</v>
      </c>
      <c r="P725">
        <v>80124</v>
      </c>
      <c r="Q725">
        <v>84232</v>
      </c>
      <c r="R725">
        <v>88340</v>
      </c>
      <c r="S725">
        <v>92448</v>
      </c>
      <c r="T725">
        <v>96556</v>
      </c>
      <c r="V725" s="119">
        <v>33250</v>
      </c>
      <c r="W725" s="120">
        <v>43900</v>
      </c>
      <c r="X725" s="120">
        <v>46560</v>
      </c>
      <c r="Y725" s="120">
        <v>49220</v>
      </c>
      <c r="Z725" s="120">
        <v>51880</v>
      </c>
      <c r="AA725" s="120">
        <v>54540</v>
      </c>
      <c r="AB725" s="120">
        <v>57200</v>
      </c>
      <c r="AC725" s="120">
        <v>59860</v>
      </c>
      <c r="AD725" s="121">
        <v>62520</v>
      </c>
      <c r="AE725" s="119">
        <v>53200</v>
      </c>
      <c r="AF725" s="120">
        <v>70250</v>
      </c>
      <c r="AG725" s="120">
        <v>74506</v>
      </c>
      <c r="AH725" s="120">
        <v>78762</v>
      </c>
      <c r="AI725" s="120">
        <v>83018</v>
      </c>
      <c r="AJ725" s="120">
        <v>87274</v>
      </c>
      <c r="AK725" s="120">
        <v>91530</v>
      </c>
      <c r="AL725" s="120">
        <v>95786</v>
      </c>
      <c r="AM725" s="121">
        <v>100042</v>
      </c>
      <c r="AO725" s="119">
        <v>36300</v>
      </c>
      <c r="AP725" s="120">
        <v>47950</v>
      </c>
      <c r="AQ725" s="120">
        <v>50854</v>
      </c>
      <c r="AR725" s="120">
        <v>53758</v>
      </c>
      <c r="AS725" s="120">
        <v>56662</v>
      </c>
      <c r="AT725" s="120">
        <v>59566</v>
      </c>
      <c r="AU725" s="120">
        <v>62470</v>
      </c>
      <c r="AV725" s="120">
        <v>65374</v>
      </c>
      <c r="AW725" s="121">
        <v>68278</v>
      </c>
      <c r="AX725" s="119">
        <v>58100</v>
      </c>
      <c r="AY725" s="120">
        <v>76700</v>
      </c>
      <c r="AZ725" s="120">
        <v>81348</v>
      </c>
      <c r="BA725" s="120">
        <v>85996</v>
      </c>
      <c r="BB725" s="120">
        <v>90644</v>
      </c>
      <c r="BC725" s="120">
        <v>95292</v>
      </c>
      <c r="BD725" s="120">
        <v>99940</v>
      </c>
      <c r="BE725" s="120">
        <v>104588</v>
      </c>
      <c r="BF725" s="121">
        <v>109236</v>
      </c>
      <c r="BH725" s="119">
        <v>38400</v>
      </c>
      <c r="BI725" s="120">
        <v>50700</v>
      </c>
      <c r="BJ725" s="120">
        <v>53772</v>
      </c>
      <c r="BK725" s="120">
        <v>56844</v>
      </c>
      <c r="BL725" s="120">
        <v>59916</v>
      </c>
      <c r="BM725" s="120">
        <v>62988</v>
      </c>
      <c r="BN725" s="120">
        <v>66060</v>
      </c>
      <c r="BO725" s="120">
        <v>69132</v>
      </c>
      <c r="BP725" s="121">
        <v>72204</v>
      </c>
      <c r="BQ725" s="119">
        <v>61450</v>
      </c>
      <c r="BR725" s="120">
        <v>81150</v>
      </c>
      <c r="BS725" s="120">
        <v>86066</v>
      </c>
      <c r="BT725" s="120">
        <v>90982</v>
      </c>
      <c r="BU725" s="120">
        <v>95898</v>
      </c>
      <c r="BV725" s="120">
        <v>100814</v>
      </c>
      <c r="BW725" s="120">
        <v>105730</v>
      </c>
      <c r="BX725" s="120">
        <v>110646</v>
      </c>
      <c r="BY725" s="121">
        <v>115562</v>
      </c>
    </row>
    <row r="726" spans="1:77" x14ac:dyDescent="0.25">
      <c r="A726" s="85" t="s">
        <v>900</v>
      </c>
      <c r="C726">
        <v>35500</v>
      </c>
      <c r="D726">
        <v>46900</v>
      </c>
      <c r="E726">
        <v>49740</v>
      </c>
      <c r="F726">
        <v>52580</v>
      </c>
      <c r="G726">
        <v>55420</v>
      </c>
      <c r="H726">
        <v>58260</v>
      </c>
      <c r="I726">
        <v>61100</v>
      </c>
      <c r="J726">
        <v>63940</v>
      </c>
      <c r="K726">
        <v>66780</v>
      </c>
      <c r="L726">
        <v>56800</v>
      </c>
      <c r="M726">
        <v>75000</v>
      </c>
      <c r="N726">
        <v>79544</v>
      </c>
      <c r="O726">
        <v>84088</v>
      </c>
      <c r="P726">
        <v>88632</v>
      </c>
      <c r="Q726">
        <v>93176</v>
      </c>
      <c r="R726">
        <v>97720</v>
      </c>
      <c r="S726">
        <v>102264</v>
      </c>
      <c r="T726">
        <v>106808</v>
      </c>
      <c r="V726" s="119">
        <v>37600</v>
      </c>
      <c r="W726" s="120">
        <v>49650</v>
      </c>
      <c r="X726" s="120">
        <v>52658</v>
      </c>
      <c r="Y726" s="120">
        <v>55666</v>
      </c>
      <c r="Z726" s="120">
        <v>58674</v>
      </c>
      <c r="AA726" s="120">
        <v>61682</v>
      </c>
      <c r="AB726" s="120">
        <v>64690</v>
      </c>
      <c r="AC726" s="120">
        <v>67698</v>
      </c>
      <c r="AD726" s="121">
        <v>70706</v>
      </c>
      <c r="AE726" s="119">
        <v>60150</v>
      </c>
      <c r="AF726" s="120">
        <v>79400</v>
      </c>
      <c r="AG726" s="120">
        <v>84212</v>
      </c>
      <c r="AH726" s="120">
        <v>89024</v>
      </c>
      <c r="AI726" s="120">
        <v>93836</v>
      </c>
      <c r="AJ726" s="120">
        <v>98648</v>
      </c>
      <c r="AK726" s="120">
        <v>103460</v>
      </c>
      <c r="AL726" s="120">
        <v>108272</v>
      </c>
      <c r="AM726" s="121">
        <v>113084</v>
      </c>
      <c r="AO726" s="119">
        <v>40850</v>
      </c>
      <c r="AP726" s="120">
        <v>53950</v>
      </c>
      <c r="AQ726" s="120">
        <v>57218</v>
      </c>
      <c r="AR726" s="120">
        <v>60486</v>
      </c>
      <c r="AS726" s="120">
        <v>63754</v>
      </c>
      <c r="AT726" s="120">
        <v>67022</v>
      </c>
      <c r="AU726" s="120">
        <v>70290</v>
      </c>
      <c r="AV726" s="120">
        <v>73558</v>
      </c>
      <c r="AW726" s="121">
        <v>76826</v>
      </c>
      <c r="AX726" s="119">
        <v>65350</v>
      </c>
      <c r="AY726" s="120">
        <v>86300</v>
      </c>
      <c r="AZ726" s="120">
        <v>91528</v>
      </c>
      <c r="BA726" s="120">
        <v>96756</v>
      </c>
      <c r="BB726" s="120">
        <v>101984</v>
      </c>
      <c r="BC726" s="120">
        <v>107212</v>
      </c>
      <c r="BD726" s="120">
        <v>112440</v>
      </c>
      <c r="BE726" s="120">
        <v>117668</v>
      </c>
      <c r="BF726" s="121">
        <v>122896</v>
      </c>
      <c r="BH726" s="119">
        <v>40850</v>
      </c>
      <c r="BI726" s="120">
        <v>53950</v>
      </c>
      <c r="BJ726" s="120">
        <v>57218</v>
      </c>
      <c r="BK726" s="120">
        <v>60486</v>
      </c>
      <c r="BL726" s="120">
        <v>63754</v>
      </c>
      <c r="BM726" s="120">
        <v>67022</v>
      </c>
      <c r="BN726" s="120">
        <v>70290</v>
      </c>
      <c r="BO726" s="120">
        <v>73558</v>
      </c>
      <c r="BP726" s="121">
        <v>76826</v>
      </c>
      <c r="BQ726" s="119">
        <v>65350</v>
      </c>
      <c r="BR726" s="120">
        <v>86300</v>
      </c>
      <c r="BS726" s="120">
        <v>91528</v>
      </c>
      <c r="BT726" s="120">
        <v>96756</v>
      </c>
      <c r="BU726" s="120">
        <v>101984</v>
      </c>
      <c r="BV726" s="120">
        <v>107212</v>
      </c>
      <c r="BW726" s="120">
        <v>112440</v>
      </c>
      <c r="BX726" s="120">
        <v>117668</v>
      </c>
      <c r="BY726" s="121">
        <v>122896</v>
      </c>
    </row>
    <row r="727" spans="1:77" x14ac:dyDescent="0.25">
      <c r="A727" s="85" t="s">
        <v>901</v>
      </c>
      <c r="C727">
        <v>35500</v>
      </c>
      <c r="D727">
        <v>46900</v>
      </c>
      <c r="E727">
        <v>49740</v>
      </c>
      <c r="F727">
        <v>52580</v>
      </c>
      <c r="G727">
        <v>55420</v>
      </c>
      <c r="H727">
        <v>58260</v>
      </c>
      <c r="I727">
        <v>61100</v>
      </c>
      <c r="J727">
        <v>63940</v>
      </c>
      <c r="K727">
        <v>66780</v>
      </c>
      <c r="L727">
        <v>56800</v>
      </c>
      <c r="M727">
        <v>75000</v>
      </c>
      <c r="N727">
        <v>79544</v>
      </c>
      <c r="O727">
        <v>84088</v>
      </c>
      <c r="P727">
        <v>88632</v>
      </c>
      <c r="Q727">
        <v>93176</v>
      </c>
      <c r="R727">
        <v>97720</v>
      </c>
      <c r="S727">
        <v>102264</v>
      </c>
      <c r="T727">
        <v>106808</v>
      </c>
      <c r="V727" s="119">
        <v>37450</v>
      </c>
      <c r="W727" s="120">
        <v>49450</v>
      </c>
      <c r="X727" s="120">
        <v>52446</v>
      </c>
      <c r="Y727" s="120">
        <v>55442</v>
      </c>
      <c r="Z727" s="120">
        <v>58438</v>
      </c>
      <c r="AA727" s="120">
        <v>61434</v>
      </c>
      <c r="AB727" s="120">
        <v>64430</v>
      </c>
      <c r="AC727" s="120">
        <v>67426</v>
      </c>
      <c r="AD727" s="121">
        <v>70422</v>
      </c>
      <c r="AE727" s="119">
        <v>59900</v>
      </c>
      <c r="AF727" s="120">
        <v>79100</v>
      </c>
      <c r="AG727" s="120">
        <v>83892</v>
      </c>
      <c r="AH727" s="120">
        <v>88684</v>
      </c>
      <c r="AI727" s="120">
        <v>93476</v>
      </c>
      <c r="AJ727" s="120">
        <v>98268</v>
      </c>
      <c r="AK727" s="120">
        <v>103060</v>
      </c>
      <c r="AL727" s="120">
        <v>107852</v>
      </c>
      <c r="AM727" s="121">
        <v>112644</v>
      </c>
      <c r="AO727" s="119">
        <v>39550</v>
      </c>
      <c r="AP727" s="120">
        <v>52250</v>
      </c>
      <c r="AQ727" s="120">
        <v>55414</v>
      </c>
      <c r="AR727" s="120">
        <v>58578</v>
      </c>
      <c r="AS727" s="120">
        <v>61742</v>
      </c>
      <c r="AT727" s="120">
        <v>64906</v>
      </c>
      <c r="AU727" s="120">
        <v>68070</v>
      </c>
      <c r="AV727" s="120">
        <v>71234</v>
      </c>
      <c r="AW727" s="121">
        <v>74398</v>
      </c>
      <c r="AX727" s="119">
        <v>63300</v>
      </c>
      <c r="AY727" s="120">
        <v>83600</v>
      </c>
      <c r="AZ727" s="120">
        <v>88664</v>
      </c>
      <c r="BA727" s="120">
        <v>93728</v>
      </c>
      <c r="BB727" s="120">
        <v>98792</v>
      </c>
      <c r="BC727" s="120">
        <v>103856</v>
      </c>
      <c r="BD727" s="120">
        <v>108920</v>
      </c>
      <c r="BE727" s="120">
        <v>113984</v>
      </c>
      <c r="BF727" s="121">
        <v>119048</v>
      </c>
      <c r="BH727" s="119">
        <v>42300</v>
      </c>
      <c r="BI727" s="120">
        <v>55850</v>
      </c>
      <c r="BJ727" s="120">
        <v>59234</v>
      </c>
      <c r="BK727" s="120">
        <v>62618</v>
      </c>
      <c r="BL727" s="120">
        <v>66002</v>
      </c>
      <c r="BM727" s="120">
        <v>69386</v>
      </c>
      <c r="BN727" s="120">
        <v>72770</v>
      </c>
      <c r="BO727" s="120">
        <v>76154</v>
      </c>
      <c r="BP727" s="121">
        <v>79538</v>
      </c>
      <c r="BQ727" s="119">
        <v>67700</v>
      </c>
      <c r="BR727" s="120">
        <v>89400</v>
      </c>
      <c r="BS727" s="120">
        <v>94816</v>
      </c>
      <c r="BT727" s="120">
        <v>100232</v>
      </c>
      <c r="BU727" s="120">
        <v>105648</v>
      </c>
      <c r="BV727" s="120">
        <v>111064</v>
      </c>
      <c r="BW727" s="120">
        <v>116480</v>
      </c>
      <c r="BX727" s="120">
        <v>121896</v>
      </c>
      <c r="BY727" s="121">
        <v>127312</v>
      </c>
    </row>
    <row r="728" spans="1:77" x14ac:dyDescent="0.25">
      <c r="A728" s="85" t="s">
        <v>902</v>
      </c>
      <c r="C728">
        <v>34250</v>
      </c>
      <c r="D728">
        <v>45250</v>
      </c>
      <c r="E728">
        <v>47990</v>
      </c>
      <c r="F728">
        <v>50730</v>
      </c>
      <c r="G728">
        <v>53470</v>
      </c>
      <c r="H728">
        <v>56210</v>
      </c>
      <c r="I728">
        <v>58950</v>
      </c>
      <c r="J728">
        <v>61690</v>
      </c>
      <c r="K728">
        <v>64430</v>
      </c>
      <c r="L728">
        <v>54800</v>
      </c>
      <c r="M728">
        <v>72350</v>
      </c>
      <c r="N728">
        <v>76734</v>
      </c>
      <c r="O728">
        <v>81118</v>
      </c>
      <c r="P728">
        <v>85502</v>
      </c>
      <c r="Q728">
        <v>89886</v>
      </c>
      <c r="R728">
        <v>94270</v>
      </c>
      <c r="S728">
        <v>98654</v>
      </c>
      <c r="T728">
        <v>103038</v>
      </c>
      <c r="V728" s="119">
        <v>34500</v>
      </c>
      <c r="W728" s="120">
        <v>45550</v>
      </c>
      <c r="X728" s="120">
        <v>48310</v>
      </c>
      <c r="Y728" s="120">
        <v>51070</v>
      </c>
      <c r="Z728" s="120">
        <v>53830</v>
      </c>
      <c r="AA728" s="120">
        <v>56590</v>
      </c>
      <c r="AB728" s="120">
        <v>59350</v>
      </c>
      <c r="AC728" s="120">
        <v>62110</v>
      </c>
      <c r="AD728" s="121">
        <v>64870</v>
      </c>
      <c r="AE728" s="119">
        <v>55200</v>
      </c>
      <c r="AF728" s="120">
        <v>72900</v>
      </c>
      <c r="AG728" s="120">
        <v>77316</v>
      </c>
      <c r="AH728" s="120">
        <v>81732</v>
      </c>
      <c r="AI728" s="120">
        <v>86148</v>
      </c>
      <c r="AJ728" s="120">
        <v>90564</v>
      </c>
      <c r="AK728" s="120">
        <v>94980</v>
      </c>
      <c r="AL728" s="120">
        <v>99396</v>
      </c>
      <c r="AM728" s="121">
        <v>103812</v>
      </c>
      <c r="AO728" s="119">
        <v>37100</v>
      </c>
      <c r="AP728" s="120">
        <v>49000</v>
      </c>
      <c r="AQ728" s="120">
        <v>51968</v>
      </c>
      <c r="AR728" s="120">
        <v>54936</v>
      </c>
      <c r="AS728" s="120">
        <v>57904</v>
      </c>
      <c r="AT728" s="120">
        <v>60872</v>
      </c>
      <c r="AU728" s="120">
        <v>63840</v>
      </c>
      <c r="AV728" s="120">
        <v>66808</v>
      </c>
      <c r="AW728" s="121">
        <v>69776</v>
      </c>
      <c r="AX728" s="119">
        <v>59350</v>
      </c>
      <c r="AY728" s="120">
        <v>78350</v>
      </c>
      <c r="AZ728" s="120">
        <v>83098</v>
      </c>
      <c r="BA728" s="120">
        <v>87846</v>
      </c>
      <c r="BB728" s="120">
        <v>92594</v>
      </c>
      <c r="BC728" s="120">
        <v>97342</v>
      </c>
      <c r="BD728" s="120">
        <v>102090</v>
      </c>
      <c r="BE728" s="120">
        <v>106838</v>
      </c>
      <c r="BF728" s="121">
        <v>111586</v>
      </c>
      <c r="BH728" s="119">
        <v>37950</v>
      </c>
      <c r="BI728" s="120">
        <v>50100</v>
      </c>
      <c r="BJ728" s="120">
        <v>53136</v>
      </c>
      <c r="BK728" s="120">
        <v>56172</v>
      </c>
      <c r="BL728" s="120">
        <v>59208</v>
      </c>
      <c r="BM728" s="120">
        <v>62244</v>
      </c>
      <c r="BN728" s="120">
        <v>65280</v>
      </c>
      <c r="BO728" s="120">
        <v>68316</v>
      </c>
      <c r="BP728" s="121">
        <v>71352</v>
      </c>
      <c r="BQ728" s="119">
        <v>60700</v>
      </c>
      <c r="BR728" s="120">
        <v>80150</v>
      </c>
      <c r="BS728" s="120">
        <v>85006</v>
      </c>
      <c r="BT728" s="120">
        <v>89862</v>
      </c>
      <c r="BU728" s="120">
        <v>94718</v>
      </c>
      <c r="BV728" s="120">
        <v>99574</v>
      </c>
      <c r="BW728" s="120">
        <v>104430</v>
      </c>
      <c r="BX728" s="120">
        <v>109286</v>
      </c>
      <c r="BY728" s="121">
        <v>114142</v>
      </c>
    </row>
    <row r="729" spans="1:77" x14ac:dyDescent="0.25">
      <c r="A729" s="85" t="s">
        <v>903</v>
      </c>
      <c r="C729">
        <v>42600</v>
      </c>
      <c r="D729">
        <v>56250</v>
      </c>
      <c r="E729">
        <v>59658</v>
      </c>
      <c r="F729">
        <v>63066</v>
      </c>
      <c r="G729">
        <v>66474</v>
      </c>
      <c r="H729">
        <v>69882</v>
      </c>
      <c r="I729">
        <v>73290</v>
      </c>
      <c r="J729">
        <v>76698</v>
      </c>
      <c r="K729">
        <v>80106</v>
      </c>
      <c r="L729">
        <v>68150</v>
      </c>
      <c r="M729">
        <v>89950</v>
      </c>
      <c r="N729">
        <v>95402</v>
      </c>
      <c r="O729">
        <v>100854</v>
      </c>
      <c r="P729">
        <v>106306</v>
      </c>
      <c r="Q729">
        <v>111758</v>
      </c>
      <c r="R729">
        <v>117210</v>
      </c>
      <c r="S729">
        <v>122662</v>
      </c>
      <c r="T729">
        <v>128114</v>
      </c>
      <c r="V729" s="119">
        <v>43300</v>
      </c>
      <c r="W729" s="120">
        <v>57200</v>
      </c>
      <c r="X729" s="120">
        <v>60664</v>
      </c>
      <c r="Y729" s="120">
        <v>64128</v>
      </c>
      <c r="Z729" s="120">
        <v>67592</v>
      </c>
      <c r="AA729" s="120">
        <v>71056</v>
      </c>
      <c r="AB729" s="120">
        <v>74520</v>
      </c>
      <c r="AC729" s="120">
        <v>77984</v>
      </c>
      <c r="AD729" s="121">
        <v>81448</v>
      </c>
      <c r="AE729" s="119">
        <v>69300</v>
      </c>
      <c r="AF729" s="120">
        <v>91500</v>
      </c>
      <c r="AG729" s="120">
        <v>97044</v>
      </c>
      <c r="AH729" s="120">
        <v>102588</v>
      </c>
      <c r="AI729" s="120">
        <v>108132</v>
      </c>
      <c r="AJ729" s="120">
        <v>113676</v>
      </c>
      <c r="AK729" s="120">
        <v>119220</v>
      </c>
      <c r="AL729" s="120">
        <v>124764</v>
      </c>
      <c r="AM729" s="121">
        <v>130308</v>
      </c>
      <c r="AO729" s="119">
        <v>45150</v>
      </c>
      <c r="AP729" s="120">
        <v>59600</v>
      </c>
      <c r="AQ729" s="120">
        <v>63212</v>
      </c>
      <c r="AR729" s="120">
        <v>66824</v>
      </c>
      <c r="AS729" s="120">
        <v>70436</v>
      </c>
      <c r="AT729" s="120">
        <v>74048</v>
      </c>
      <c r="AU729" s="120">
        <v>77660</v>
      </c>
      <c r="AV729" s="120">
        <v>81272</v>
      </c>
      <c r="AW729" s="121">
        <v>84884</v>
      </c>
      <c r="AX729" s="119">
        <v>72250</v>
      </c>
      <c r="AY729" s="120">
        <v>95400</v>
      </c>
      <c r="AZ729" s="120">
        <v>101180</v>
      </c>
      <c r="BA729" s="120">
        <v>106960</v>
      </c>
      <c r="BB729" s="120">
        <v>112740</v>
      </c>
      <c r="BC729" s="120">
        <v>118520</v>
      </c>
      <c r="BD729" s="120">
        <v>124300</v>
      </c>
      <c r="BE729" s="120">
        <v>130080</v>
      </c>
      <c r="BF729" s="121">
        <v>135860</v>
      </c>
      <c r="BH729" s="119">
        <v>47500</v>
      </c>
      <c r="BI729" s="120">
        <v>62700</v>
      </c>
      <c r="BJ729" s="120">
        <v>66500</v>
      </c>
      <c r="BK729" s="120">
        <v>70300</v>
      </c>
      <c r="BL729" s="120">
        <v>74100</v>
      </c>
      <c r="BM729" s="120">
        <v>77900</v>
      </c>
      <c r="BN729" s="120">
        <v>81700</v>
      </c>
      <c r="BO729" s="120">
        <v>85500</v>
      </c>
      <c r="BP729" s="121">
        <v>89300</v>
      </c>
      <c r="BQ729" s="119">
        <v>76000</v>
      </c>
      <c r="BR729" s="120">
        <v>100350</v>
      </c>
      <c r="BS729" s="120">
        <v>106430</v>
      </c>
      <c r="BT729" s="120">
        <v>112510</v>
      </c>
      <c r="BU729" s="120">
        <v>118590</v>
      </c>
      <c r="BV729" s="120">
        <v>124670</v>
      </c>
      <c r="BW729" s="120">
        <v>130750</v>
      </c>
      <c r="BX729" s="120">
        <v>136830</v>
      </c>
      <c r="BY729" s="121">
        <v>142910</v>
      </c>
    </row>
    <row r="730" spans="1:77" x14ac:dyDescent="0.25">
      <c r="A730" s="85" t="s">
        <v>904</v>
      </c>
      <c r="C730">
        <v>42600</v>
      </c>
      <c r="D730">
        <v>56250</v>
      </c>
      <c r="E730">
        <v>59658</v>
      </c>
      <c r="F730">
        <v>63066</v>
      </c>
      <c r="G730">
        <v>66474</v>
      </c>
      <c r="H730">
        <v>69882</v>
      </c>
      <c r="I730">
        <v>73290</v>
      </c>
      <c r="J730">
        <v>76698</v>
      </c>
      <c r="K730">
        <v>80106</v>
      </c>
      <c r="L730">
        <v>68150</v>
      </c>
      <c r="M730">
        <v>89950</v>
      </c>
      <c r="N730">
        <v>95402</v>
      </c>
      <c r="O730">
        <v>100854</v>
      </c>
      <c r="P730">
        <v>106306</v>
      </c>
      <c r="Q730">
        <v>111758</v>
      </c>
      <c r="R730">
        <v>117210</v>
      </c>
      <c r="S730">
        <v>122662</v>
      </c>
      <c r="T730">
        <v>128114</v>
      </c>
      <c r="V730" s="119">
        <v>43300</v>
      </c>
      <c r="W730" s="120">
        <v>57200</v>
      </c>
      <c r="X730" s="120">
        <v>60664</v>
      </c>
      <c r="Y730" s="120">
        <v>64128</v>
      </c>
      <c r="Z730" s="120">
        <v>67592</v>
      </c>
      <c r="AA730" s="120">
        <v>71056</v>
      </c>
      <c r="AB730" s="120">
        <v>74520</v>
      </c>
      <c r="AC730" s="120">
        <v>77984</v>
      </c>
      <c r="AD730" s="121">
        <v>81448</v>
      </c>
      <c r="AE730" s="119">
        <v>69300</v>
      </c>
      <c r="AF730" s="120">
        <v>91500</v>
      </c>
      <c r="AG730" s="120">
        <v>97044</v>
      </c>
      <c r="AH730" s="120">
        <v>102588</v>
      </c>
      <c r="AI730" s="120">
        <v>108132</v>
      </c>
      <c r="AJ730" s="120">
        <v>113676</v>
      </c>
      <c r="AK730" s="120">
        <v>119220</v>
      </c>
      <c r="AL730" s="120">
        <v>124764</v>
      </c>
      <c r="AM730" s="121">
        <v>130308</v>
      </c>
      <c r="AO730" s="119">
        <v>45150</v>
      </c>
      <c r="AP730" s="120">
        <v>59600</v>
      </c>
      <c r="AQ730" s="120">
        <v>63212</v>
      </c>
      <c r="AR730" s="120">
        <v>66824</v>
      </c>
      <c r="AS730" s="120">
        <v>70436</v>
      </c>
      <c r="AT730" s="120">
        <v>74048</v>
      </c>
      <c r="AU730" s="120">
        <v>77660</v>
      </c>
      <c r="AV730" s="120">
        <v>81272</v>
      </c>
      <c r="AW730" s="121">
        <v>84884</v>
      </c>
      <c r="AX730" s="119">
        <v>72250</v>
      </c>
      <c r="AY730" s="120">
        <v>95400</v>
      </c>
      <c r="AZ730" s="120">
        <v>101180</v>
      </c>
      <c r="BA730" s="120">
        <v>106960</v>
      </c>
      <c r="BB730" s="120">
        <v>112740</v>
      </c>
      <c r="BC730" s="120">
        <v>118520</v>
      </c>
      <c r="BD730" s="120">
        <v>124300</v>
      </c>
      <c r="BE730" s="120">
        <v>130080</v>
      </c>
      <c r="BF730" s="121">
        <v>135860</v>
      </c>
      <c r="BH730" s="119">
        <v>47500</v>
      </c>
      <c r="BI730" s="120">
        <v>62700</v>
      </c>
      <c r="BJ730" s="120">
        <v>66500</v>
      </c>
      <c r="BK730" s="120">
        <v>70300</v>
      </c>
      <c r="BL730" s="120">
        <v>74100</v>
      </c>
      <c r="BM730" s="120">
        <v>77900</v>
      </c>
      <c r="BN730" s="120">
        <v>81700</v>
      </c>
      <c r="BO730" s="120">
        <v>85500</v>
      </c>
      <c r="BP730" s="121">
        <v>89300</v>
      </c>
      <c r="BQ730" s="119">
        <v>76000</v>
      </c>
      <c r="BR730" s="120">
        <v>100350</v>
      </c>
      <c r="BS730" s="120">
        <v>106430</v>
      </c>
      <c r="BT730" s="120">
        <v>112510</v>
      </c>
      <c r="BU730" s="120">
        <v>118590</v>
      </c>
      <c r="BV730" s="120">
        <v>124670</v>
      </c>
      <c r="BW730" s="120">
        <v>130750</v>
      </c>
      <c r="BX730" s="120">
        <v>136830</v>
      </c>
      <c r="BY730" s="121">
        <v>142910</v>
      </c>
    </row>
    <row r="731" spans="1:77" x14ac:dyDescent="0.25">
      <c r="A731" s="85" t="s">
        <v>905</v>
      </c>
      <c r="C731">
        <v>39250</v>
      </c>
      <c r="D731">
        <v>51850</v>
      </c>
      <c r="E731">
        <v>54990</v>
      </c>
      <c r="F731">
        <v>58130</v>
      </c>
      <c r="G731">
        <v>61270</v>
      </c>
      <c r="H731">
        <v>64410</v>
      </c>
      <c r="I731">
        <v>67550</v>
      </c>
      <c r="J731">
        <v>70690</v>
      </c>
      <c r="K731">
        <v>73830</v>
      </c>
      <c r="L731">
        <v>62800</v>
      </c>
      <c r="M731">
        <v>82900</v>
      </c>
      <c r="N731">
        <v>87924</v>
      </c>
      <c r="O731">
        <v>92948</v>
      </c>
      <c r="P731">
        <v>97972</v>
      </c>
      <c r="Q731">
        <v>102996</v>
      </c>
      <c r="R731">
        <v>108020</v>
      </c>
      <c r="S731">
        <v>113044</v>
      </c>
      <c r="T731">
        <v>118068</v>
      </c>
      <c r="V731" s="119">
        <v>41250</v>
      </c>
      <c r="W731" s="120">
        <v>54450</v>
      </c>
      <c r="X731" s="120">
        <v>57750</v>
      </c>
      <c r="Y731" s="120">
        <v>61050</v>
      </c>
      <c r="Z731" s="120">
        <v>64350</v>
      </c>
      <c r="AA731" s="120">
        <v>67650</v>
      </c>
      <c r="AB731" s="120">
        <v>70950</v>
      </c>
      <c r="AC731" s="120">
        <v>74250</v>
      </c>
      <c r="AD731" s="121">
        <v>77550</v>
      </c>
      <c r="AE731" s="119">
        <v>66000</v>
      </c>
      <c r="AF731" s="120">
        <v>87150</v>
      </c>
      <c r="AG731" s="120">
        <v>92430</v>
      </c>
      <c r="AH731" s="120">
        <v>97710</v>
      </c>
      <c r="AI731" s="120">
        <v>102990</v>
      </c>
      <c r="AJ731" s="120">
        <v>108270</v>
      </c>
      <c r="AK731" s="120">
        <v>113550</v>
      </c>
      <c r="AL731" s="120">
        <v>118830</v>
      </c>
      <c r="AM731" s="121">
        <v>124110</v>
      </c>
      <c r="AO731" s="119">
        <v>44050</v>
      </c>
      <c r="AP731" s="120">
        <v>58150</v>
      </c>
      <c r="AQ731" s="120">
        <v>61674</v>
      </c>
      <c r="AR731" s="120">
        <v>65198</v>
      </c>
      <c r="AS731" s="120">
        <v>68722</v>
      </c>
      <c r="AT731" s="120">
        <v>72246</v>
      </c>
      <c r="AU731" s="120">
        <v>75770</v>
      </c>
      <c r="AV731" s="120">
        <v>79294</v>
      </c>
      <c r="AW731" s="121">
        <v>82818</v>
      </c>
      <c r="AX731" s="119">
        <v>70500</v>
      </c>
      <c r="AY731" s="120">
        <v>93100</v>
      </c>
      <c r="AZ731" s="120">
        <v>98740</v>
      </c>
      <c r="BA731" s="120">
        <v>104380</v>
      </c>
      <c r="BB731" s="120">
        <v>110020</v>
      </c>
      <c r="BC731" s="120">
        <v>115660</v>
      </c>
      <c r="BD731" s="120">
        <v>121300</v>
      </c>
      <c r="BE731" s="120">
        <v>126940</v>
      </c>
      <c r="BF731" s="121">
        <v>132580</v>
      </c>
      <c r="BH731" s="119">
        <v>44050</v>
      </c>
      <c r="BI731" s="120">
        <v>58150</v>
      </c>
      <c r="BJ731" s="120">
        <v>61674</v>
      </c>
      <c r="BK731" s="120">
        <v>65198</v>
      </c>
      <c r="BL731" s="120">
        <v>68722</v>
      </c>
      <c r="BM731" s="120">
        <v>72246</v>
      </c>
      <c r="BN731" s="120">
        <v>75770</v>
      </c>
      <c r="BO731" s="120">
        <v>79294</v>
      </c>
      <c r="BP731" s="121">
        <v>82818</v>
      </c>
      <c r="BQ731" s="119">
        <v>70500</v>
      </c>
      <c r="BR731" s="120">
        <v>93100</v>
      </c>
      <c r="BS731" s="120">
        <v>98740</v>
      </c>
      <c r="BT731" s="120">
        <v>104380</v>
      </c>
      <c r="BU731" s="120">
        <v>110020</v>
      </c>
      <c r="BV731" s="120">
        <v>115660</v>
      </c>
      <c r="BW731" s="120">
        <v>121300</v>
      </c>
      <c r="BX731" s="120">
        <v>126940</v>
      </c>
      <c r="BY731" s="121">
        <v>132580</v>
      </c>
    </row>
    <row r="732" spans="1:77" x14ac:dyDescent="0.25">
      <c r="A732" s="85" t="s">
        <v>906</v>
      </c>
      <c r="C732">
        <v>37400</v>
      </c>
      <c r="D732">
        <v>49400</v>
      </c>
      <c r="E732">
        <v>52392</v>
      </c>
      <c r="F732">
        <v>55384</v>
      </c>
      <c r="G732">
        <v>58376</v>
      </c>
      <c r="H732">
        <v>61368</v>
      </c>
      <c r="I732">
        <v>64360</v>
      </c>
      <c r="J732">
        <v>67352</v>
      </c>
      <c r="K732">
        <v>70344</v>
      </c>
      <c r="L732">
        <v>59850</v>
      </c>
      <c r="M732">
        <v>79000</v>
      </c>
      <c r="N732">
        <v>83788</v>
      </c>
      <c r="O732">
        <v>88576</v>
      </c>
      <c r="P732">
        <v>93364</v>
      </c>
      <c r="Q732">
        <v>98152</v>
      </c>
      <c r="R732">
        <v>102940</v>
      </c>
      <c r="S732">
        <v>107728</v>
      </c>
      <c r="T732">
        <v>112516</v>
      </c>
      <c r="V732" s="119">
        <v>37400</v>
      </c>
      <c r="W732" s="120">
        <v>49400</v>
      </c>
      <c r="X732" s="120">
        <v>52392</v>
      </c>
      <c r="Y732" s="120">
        <v>55384</v>
      </c>
      <c r="Z732" s="120">
        <v>58376</v>
      </c>
      <c r="AA732" s="120">
        <v>61368</v>
      </c>
      <c r="AB732" s="120">
        <v>64360</v>
      </c>
      <c r="AC732" s="120">
        <v>67352</v>
      </c>
      <c r="AD732" s="121">
        <v>70344</v>
      </c>
      <c r="AE732" s="119">
        <v>59850</v>
      </c>
      <c r="AF732" s="120">
        <v>79050</v>
      </c>
      <c r="AG732" s="120">
        <v>83838</v>
      </c>
      <c r="AH732" s="120">
        <v>88626</v>
      </c>
      <c r="AI732" s="120">
        <v>93414</v>
      </c>
      <c r="AJ732" s="120">
        <v>98202</v>
      </c>
      <c r="AK732" s="120">
        <v>102990</v>
      </c>
      <c r="AL732" s="120">
        <v>107778</v>
      </c>
      <c r="AM732" s="121">
        <v>112566</v>
      </c>
      <c r="AO732" s="119">
        <v>38950</v>
      </c>
      <c r="AP732" s="120">
        <v>51450</v>
      </c>
      <c r="AQ732" s="120">
        <v>54566</v>
      </c>
      <c r="AR732" s="120">
        <v>57682</v>
      </c>
      <c r="AS732" s="120">
        <v>60798</v>
      </c>
      <c r="AT732" s="120">
        <v>63914</v>
      </c>
      <c r="AU732" s="120">
        <v>67030</v>
      </c>
      <c r="AV732" s="120">
        <v>70146</v>
      </c>
      <c r="AW732" s="121">
        <v>73262</v>
      </c>
      <c r="AX732" s="119">
        <v>62300</v>
      </c>
      <c r="AY732" s="120">
        <v>82250</v>
      </c>
      <c r="AZ732" s="120">
        <v>87234</v>
      </c>
      <c r="BA732" s="120">
        <v>92218</v>
      </c>
      <c r="BB732" s="120">
        <v>97202</v>
      </c>
      <c r="BC732" s="120">
        <v>102186</v>
      </c>
      <c r="BD732" s="120">
        <v>107170</v>
      </c>
      <c r="BE732" s="120">
        <v>112154</v>
      </c>
      <c r="BF732" s="121">
        <v>117138</v>
      </c>
      <c r="BH732" s="119">
        <v>38950</v>
      </c>
      <c r="BI732" s="120">
        <v>51450</v>
      </c>
      <c r="BJ732" s="120">
        <v>54566</v>
      </c>
      <c r="BK732" s="120">
        <v>57682</v>
      </c>
      <c r="BL732" s="120">
        <v>60798</v>
      </c>
      <c r="BM732" s="120">
        <v>63914</v>
      </c>
      <c r="BN732" s="120">
        <v>67030</v>
      </c>
      <c r="BO732" s="120">
        <v>70146</v>
      </c>
      <c r="BP732" s="121">
        <v>73262</v>
      </c>
      <c r="BQ732" s="119">
        <v>62300</v>
      </c>
      <c r="BR732" s="120">
        <v>82250</v>
      </c>
      <c r="BS732" s="120">
        <v>87234</v>
      </c>
      <c r="BT732" s="120">
        <v>92218</v>
      </c>
      <c r="BU732" s="120">
        <v>97202</v>
      </c>
      <c r="BV732" s="120">
        <v>102186</v>
      </c>
      <c r="BW732" s="120">
        <v>107170</v>
      </c>
      <c r="BX732" s="120">
        <v>112154</v>
      </c>
      <c r="BY732" s="121">
        <v>117138</v>
      </c>
    </row>
    <row r="733" spans="1:77" x14ac:dyDescent="0.25">
      <c r="A733" s="85" t="s">
        <v>907</v>
      </c>
      <c r="C733">
        <v>42800</v>
      </c>
      <c r="D733">
        <v>56500</v>
      </c>
      <c r="E733">
        <v>59924</v>
      </c>
      <c r="F733">
        <v>63348</v>
      </c>
      <c r="G733">
        <v>66772</v>
      </c>
      <c r="H733">
        <v>70196</v>
      </c>
      <c r="I733">
        <v>73620</v>
      </c>
      <c r="J733">
        <v>77044</v>
      </c>
      <c r="K733">
        <v>80468</v>
      </c>
      <c r="L733">
        <v>68500</v>
      </c>
      <c r="M733">
        <v>90400</v>
      </c>
      <c r="N733">
        <v>95880</v>
      </c>
      <c r="O733">
        <v>101360</v>
      </c>
      <c r="P733">
        <v>106840</v>
      </c>
      <c r="Q733">
        <v>112320</v>
      </c>
      <c r="R733">
        <v>117800</v>
      </c>
      <c r="S733">
        <v>123280</v>
      </c>
      <c r="T733">
        <v>128760</v>
      </c>
      <c r="V733" s="119">
        <v>42800</v>
      </c>
      <c r="W733" s="120">
        <v>56500</v>
      </c>
      <c r="X733" s="120">
        <v>59924</v>
      </c>
      <c r="Y733" s="120">
        <v>63348</v>
      </c>
      <c r="Z733" s="120">
        <v>66772</v>
      </c>
      <c r="AA733" s="120">
        <v>70196</v>
      </c>
      <c r="AB733" s="120">
        <v>73620</v>
      </c>
      <c r="AC733" s="120">
        <v>77044</v>
      </c>
      <c r="AD733" s="121">
        <v>80468</v>
      </c>
      <c r="AE733" s="119">
        <v>68500</v>
      </c>
      <c r="AF733" s="120">
        <v>90450</v>
      </c>
      <c r="AG733" s="120">
        <v>95930</v>
      </c>
      <c r="AH733" s="120">
        <v>101410</v>
      </c>
      <c r="AI733" s="120">
        <v>106890</v>
      </c>
      <c r="AJ733" s="120">
        <v>112370</v>
      </c>
      <c r="AK733" s="120">
        <v>117850</v>
      </c>
      <c r="AL733" s="120">
        <v>123330</v>
      </c>
      <c r="AM733" s="121">
        <v>128810</v>
      </c>
      <c r="AO733" s="119">
        <v>44650</v>
      </c>
      <c r="AP733" s="120">
        <v>58950</v>
      </c>
      <c r="AQ733" s="120">
        <v>62522</v>
      </c>
      <c r="AR733" s="120">
        <v>66094</v>
      </c>
      <c r="AS733" s="120">
        <v>69666</v>
      </c>
      <c r="AT733" s="120">
        <v>73238</v>
      </c>
      <c r="AU733" s="120">
        <v>76810</v>
      </c>
      <c r="AV733" s="120">
        <v>80382</v>
      </c>
      <c r="AW733" s="121">
        <v>83954</v>
      </c>
      <c r="AX733" s="119">
        <v>71450</v>
      </c>
      <c r="AY733" s="120">
        <v>94350</v>
      </c>
      <c r="AZ733" s="120">
        <v>100066</v>
      </c>
      <c r="BA733" s="120">
        <v>105782</v>
      </c>
      <c r="BB733" s="120">
        <v>111498</v>
      </c>
      <c r="BC733" s="120">
        <v>117214</v>
      </c>
      <c r="BD733" s="120">
        <v>122930</v>
      </c>
      <c r="BE733" s="120">
        <v>128646</v>
      </c>
      <c r="BF733" s="121">
        <v>134362</v>
      </c>
      <c r="BH733" s="119">
        <v>44650</v>
      </c>
      <c r="BI733" s="120">
        <v>58950</v>
      </c>
      <c r="BJ733" s="120">
        <v>62522</v>
      </c>
      <c r="BK733" s="120">
        <v>66094</v>
      </c>
      <c r="BL733" s="120">
        <v>69666</v>
      </c>
      <c r="BM733" s="120">
        <v>73238</v>
      </c>
      <c r="BN733" s="120">
        <v>76810</v>
      </c>
      <c r="BO733" s="120">
        <v>80382</v>
      </c>
      <c r="BP733" s="121">
        <v>83954</v>
      </c>
      <c r="BQ733" s="119">
        <v>71450</v>
      </c>
      <c r="BR733" s="120">
        <v>94350</v>
      </c>
      <c r="BS733" s="120">
        <v>100066</v>
      </c>
      <c r="BT733" s="120">
        <v>105782</v>
      </c>
      <c r="BU733" s="120">
        <v>111498</v>
      </c>
      <c r="BV733" s="120">
        <v>117214</v>
      </c>
      <c r="BW733" s="120">
        <v>122930</v>
      </c>
      <c r="BX733" s="120">
        <v>128646</v>
      </c>
      <c r="BY733" s="121">
        <v>134362</v>
      </c>
    </row>
    <row r="734" spans="1:77" x14ac:dyDescent="0.25">
      <c r="A734" s="85" t="s">
        <v>908</v>
      </c>
      <c r="C734">
        <v>40850</v>
      </c>
      <c r="D734">
        <v>53950</v>
      </c>
      <c r="E734">
        <v>57218</v>
      </c>
      <c r="F734">
        <v>60486</v>
      </c>
      <c r="G734">
        <v>63754</v>
      </c>
      <c r="H734">
        <v>67022</v>
      </c>
      <c r="I734">
        <v>70290</v>
      </c>
      <c r="J734">
        <v>73558</v>
      </c>
      <c r="K734">
        <v>76826</v>
      </c>
      <c r="L734">
        <v>65350</v>
      </c>
      <c r="M734">
        <v>86250</v>
      </c>
      <c r="N734">
        <v>91478</v>
      </c>
      <c r="O734">
        <v>96706</v>
      </c>
      <c r="P734">
        <v>101934</v>
      </c>
      <c r="Q734">
        <v>107162</v>
      </c>
      <c r="R734">
        <v>112390</v>
      </c>
      <c r="S734">
        <v>117618</v>
      </c>
      <c r="T734">
        <v>122846</v>
      </c>
      <c r="V734" s="122">
        <v>40850</v>
      </c>
      <c r="W734" s="123">
        <v>53950</v>
      </c>
      <c r="X734" s="123">
        <v>57218</v>
      </c>
      <c r="Y734" s="123">
        <v>60486</v>
      </c>
      <c r="Z734" s="123">
        <v>63754</v>
      </c>
      <c r="AA734" s="123">
        <v>67022</v>
      </c>
      <c r="AB734" s="123">
        <v>70290</v>
      </c>
      <c r="AC734" s="123">
        <v>73558</v>
      </c>
      <c r="AD734" s="124">
        <v>76826</v>
      </c>
      <c r="AE734" s="122">
        <v>65350</v>
      </c>
      <c r="AF734" s="123">
        <v>86300</v>
      </c>
      <c r="AG734" s="123">
        <v>91528</v>
      </c>
      <c r="AH734" s="123">
        <v>96756</v>
      </c>
      <c r="AI734" s="123">
        <v>101984</v>
      </c>
      <c r="AJ734" s="123">
        <v>107212</v>
      </c>
      <c r="AK734" s="123">
        <v>112440</v>
      </c>
      <c r="AL734" s="123">
        <v>117668</v>
      </c>
      <c r="AM734" s="124">
        <v>122896</v>
      </c>
      <c r="AO734" s="122">
        <v>41450</v>
      </c>
      <c r="AP734" s="123">
        <v>54700</v>
      </c>
      <c r="AQ734" s="123">
        <v>58016</v>
      </c>
      <c r="AR734" s="123">
        <v>61332</v>
      </c>
      <c r="AS734" s="123">
        <v>64648</v>
      </c>
      <c r="AT734" s="123">
        <v>67964</v>
      </c>
      <c r="AU734" s="123">
        <v>71280</v>
      </c>
      <c r="AV734" s="123">
        <v>74596</v>
      </c>
      <c r="AW734" s="124">
        <v>77912</v>
      </c>
      <c r="AX734" s="122">
        <v>66300</v>
      </c>
      <c r="AY734" s="123">
        <v>87550</v>
      </c>
      <c r="AZ734" s="123">
        <v>92854</v>
      </c>
      <c r="BA734" s="123">
        <v>98158</v>
      </c>
      <c r="BB734" s="123">
        <v>103462</v>
      </c>
      <c r="BC734" s="123">
        <v>108766</v>
      </c>
      <c r="BD734" s="123">
        <v>114070</v>
      </c>
      <c r="BE734" s="123">
        <v>119374</v>
      </c>
      <c r="BF734" s="124">
        <v>124678</v>
      </c>
      <c r="BH734" s="122">
        <v>41450</v>
      </c>
      <c r="BI734" s="123">
        <v>54700</v>
      </c>
      <c r="BJ734" s="123">
        <v>58016</v>
      </c>
      <c r="BK734" s="123">
        <v>61332</v>
      </c>
      <c r="BL734" s="123">
        <v>64648</v>
      </c>
      <c r="BM734" s="123">
        <v>67964</v>
      </c>
      <c r="BN734" s="123">
        <v>71280</v>
      </c>
      <c r="BO734" s="123">
        <v>74596</v>
      </c>
      <c r="BP734" s="124">
        <v>77912</v>
      </c>
      <c r="BQ734" s="122">
        <v>66300</v>
      </c>
      <c r="BR734" s="123">
        <v>87550</v>
      </c>
      <c r="BS734" s="123">
        <v>92854</v>
      </c>
      <c r="BT734" s="123">
        <v>98158</v>
      </c>
      <c r="BU734" s="123">
        <v>103462</v>
      </c>
      <c r="BV734" s="123">
        <v>108766</v>
      </c>
      <c r="BW734" s="123">
        <v>114070</v>
      </c>
      <c r="BX734" s="123">
        <v>119374</v>
      </c>
      <c r="BY734" s="124">
        <v>124678</v>
      </c>
    </row>
  </sheetData>
  <sheetProtection algorithmName="SHA-512" hashValue="hvRBtPo/Ra6zO4zshYjDTQghF5kr0HXV8AiX7afVnHXMrMiGXWLblficHxMSdWzcESivNhG9Yl/8W7WjvCtwxg==" saltValue="EkTEGNKEc4Fpd9nwXSTwGw==" spinCount="100000" sheet="1" objects="1" scenarios="1"/>
  <autoFilter ref="A3:A734" xr:uid="{CC826554-5121-460B-A34C-3E963EDAB478}"/>
  <mergeCells count="8">
    <mergeCell ref="C2:K2"/>
    <mergeCell ref="L2:T2"/>
    <mergeCell ref="BH2:BP2"/>
    <mergeCell ref="BQ2:BY2"/>
    <mergeCell ref="AO2:AW2"/>
    <mergeCell ref="AX2:BF2"/>
    <mergeCell ref="V2:AD2"/>
    <mergeCell ref="AE2:AM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177C-96A1-4534-9FB0-C516B55E2F04}">
  <dimension ref="A1:R734"/>
  <sheetViews>
    <sheetView zoomScale="80" zoomScaleNormal="80" workbookViewId="0">
      <selection sqref="A1:R1048576"/>
    </sheetView>
  </sheetViews>
  <sheetFormatPr defaultRowHeight="15.75" x14ac:dyDescent="0.25"/>
  <sheetData>
    <row r="1" spans="1:18" x14ac:dyDescent="0.25">
      <c r="A1" s="85" t="s">
        <v>945</v>
      </c>
      <c r="B1" s="23"/>
      <c r="C1" s="23"/>
      <c r="D1" s="23"/>
      <c r="E1" s="23"/>
      <c r="F1" s="23"/>
      <c r="G1" s="23"/>
      <c r="H1" s="23"/>
      <c r="I1" s="23"/>
      <c r="J1" s="23"/>
      <c r="K1" s="23"/>
      <c r="L1" s="23"/>
      <c r="M1" s="23"/>
      <c r="N1" s="23"/>
      <c r="O1" s="23"/>
      <c r="P1" s="23"/>
      <c r="Q1" s="23"/>
      <c r="R1" s="23"/>
    </row>
    <row r="2" spans="1:18" x14ac:dyDescent="0.25">
      <c r="A2" s="337">
        <v>0.5</v>
      </c>
      <c r="B2" s="338"/>
      <c r="C2" s="338"/>
      <c r="D2" s="338"/>
      <c r="E2" s="338"/>
      <c r="F2" s="338"/>
      <c r="G2" s="338"/>
      <c r="H2" s="338"/>
      <c r="I2" s="339"/>
      <c r="J2" s="337">
        <v>0.8</v>
      </c>
      <c r="K2" s="338"/>
      <c r="L2" s="338"/>
      <c r="M2" s="338"/>
      <c r="N2" s="338"/>
      <c r="O2" s="338"/>
      <c r="P2" s="338"/>
      <c r="Q2" s="338"/>
      <c r="R2" s="339"/>
    </row>
    <row r="3" spans="1:18" x14ac:dyDescent="0.25">
      <c r="A3" s="109" t="s">
        <v>929</v>
      </c>
      <c r="B3" s="110" t="s">
        <v>930</v>
      </c>
      <c r="C3" s="111">
        <v>9</v>
      </c>
      <c r="D3" s="111">
        <v>10</v>
      </c>
      <c r="E3" s="111">
        <v>11</v>
      </c>
      <c r="F3" s="111">
        <v>12</v>
      </c>
      <c r="G3" s="111">
        <v>13</v>
      </c>
      <c r="H3" s="111">
        <v>14</v>
      </c>
      <c r="I3" s="112">
        <v>15</v>
      </c>
      <c r="J3" s="113" t="s">
        <v>929</v>
      </c>
      <c r="K3" s="110" t="s">
        <v>930</v>
      </c>
      <c r="L3" s="111">
        <v>9</v>
      </c>
      <c r="M3" s="111">
        <v>10</v>
      </c>
      <c r="N3" s="111">
        <v>11</v>
      </c>
      <c r="O3" s="111">
        <v>12</v>
      </c>
      <c r="P3" s="114">
        <v>13</v>
      </c>
      <c r="Q3" s="111">
        <v>14</v>
      </c>
      <c r="R3" s="112">
        <v>15</v>
      </c>
    </row>
    <row r="4" spans="1:18" x14ac:dyDescent="0.25">
      <c r="A4" s="116"/>
      <c r="B4" s="117"/>
      <c r="C4" s="117"/>
      <c r="D4" s="117"/>
      <c r="E4" s="117"/>
      <c r="F4" s="117"/>
      <c r="G4" s="117"/>
      <c r="H4" s="117"/>
      <c r="I4" s="118"/>
      <c r="J4" s="116"/>
      <c r="K4" s="117"/>
      <c r="L4" s="117"/>
      <c r="M4" s="117"/>
      <c r="N4" s="117"/>
      <c r="O4" s="117"/>
      <c r="P4" s="117"/>
      <c r="Q4" s="117"/>
      <c r="R4" s="118"/>
    </row>
    <row r="5" spans="1:18" x14ac:dyDescent="0.25">
      <c r="A5" s="116"/>
      <c r="B5" s="117"/>
      <c r="C5" s="117"/>
      <c r="D5" s="117"/>
      <c r="E5" s="117"/>
      <c r="F5" s="117"/>
      <c r="G5" s="117"/>
      <c r="H5" s="117"/>
      <c r="I5" s="118"/>
      <c r="J5" s="116"/>
      <c r="K5" s="117"/>
      <c r="L5" s="117"/>
      <c r="M5" s="117"/>
      <c r="N5" s="117"/>
      <c r="O5" s="117"/>
      <c r="P5" s="117"/>
      <c r="Q5" s="117"/>
      <c r="R5" s="118"/>
    </row>
    <row r="6" spans="1:18" x14ac:dyDescent="0.25">
      <c r="A6" s="116"/>
      <c r="B6" s="117"/>
      <c r="C6" s="117"/>
      <c r="D6" s="117"/>
      <c r="E6" s="117"/>
      <c r="F6" s="117"/>
      <c r="G6" s="117"/>
      <c r="H6" s="117"/>
      <c r="I6" s="118"/>
      <c r="J6" s="116"/>
      <c r="K6" s="117"/>
      <c r="L6" s="117"/>
      <c r="M6" s="117"/>
      <c r="N6" s="117"/>
      <c r="O6" s="117"/>
      <c r="P6" s="117"/>
      <c r="Q6" s="117"/>
      <c r="R6" s="118"/>
    </row>
    <row r="7" spans="1:18" x14ac:dyDescent="0.25">
      <c r="A7" s="116"/>
      <c r="B7" s="117"/>
      <c r="C7" s="117"/>
      <c r="D7" s="117"/>
      <c r="E7" s="117"/>
      <c r="F7" s="117"/>
      <c r="G7" s="117"/>
      <c r="H7" s="117"/>
      <c r="I7" s="118"/>
      <c r="J7" s="116"/>
      <c r="K7" s="117"/>
      <c r="L7" s="117"/>
      <c r="M7" s="117"/>
      <c r="N7" s="117"/>
      <c r="O7" s="117"/>
      <c r="P7" s="117"/>
      <c r="Q7" s="117"/>
      <c r="R7" s="118"/>
    </row>
    <row r="8" spans="1:18" x14ac:dyDescent="0.25">
      <c r="A8" s="116"/>
      <c r="B8" s="117"/>
      <c r="C8" s="117"/>
      <c r="D8" s="117"/>
      <c r="E8" s="117"/>
      <c r="F8" s="117"/>
      <c r="G8" s="117"/>
      <c r="H8" s="117"/>
      <c r="I8" s="118"/>
      <c r="J8" s="116"/>
      <c r="K8" s="117"/>
      <c r="L8" s="117"/>
      <c r="M8" s="117"/>
      <c r="N8" s="117"/>
      <c r="O8" s="117"/>
      <c r="P8" s="117"/>
      <c r="Q8" s="117"/>
      <c r="R8" s="118"/>
    </row>
    <row r="9" spans="1:18" x14ac:dyDescent="0.25">
      <c r="A9" s="116"/>
      <c r="B9" s="117"/>
      <c r="C9" s="117"/>
      <c r="D9" s="117"/>
      <c r="E9" s="117"/>
      <c r="F9" s="117"/>
      <c r="G9" s="117"/>
      <c r="H9" s="117"/>
      <c r="I9" s="118"/>
      <c r="J9" s="116"/>
      <c r="K9" s="117"/>
      <c r="L9" s="117"/>
      <c r="M9" s="117"/>
      <c r="N9" s="117"/>
      <c r="O9" s="117"/>
      <c r="P9" s="117"/>
      <c r="Q9" s="117"/>
      <c r="R9" s="118"/>
    </row>
    <row r="10" spans="1:18" x14ac:dyDescent="0.25">
      <c r="A10" s="116"/>
      <c r="B10" s="117"/>
      <c r="C10" s="117"/>
      <c r="D10" s="117"/>
      <c r="E10" s="117"/>
      <c r="F10" s="117"/>
      <c r="G10" s="117"/>
      <c r="H10" s="117"/>
      <c r="I10" s="118"/>
      <c r="J10" s="116"/>
      <c r="K10" s="117"/>
      <c r="L10" s="117"/>
      <c r="M10" s="117"/>
      <c r="N10" s="117"/>
      <c r="O10" s="117"/>
      <c r="P10" s="117"/>
      <c r="Q10" s="117"/>
      <c r="R10" s="118"/>
    </row>
    <row r="11" spans="1:18" x14ac:dyDescent="0.25">
      <c r="A11" s="116"/>
      <c r="B11" s="117"/>
      <c r="C11" s="117"/>
      <c r="D11" s="117"/>
      <c r="E11" s="117"/>
      <c r="F11" s="117"/>
      <c r="G11" s="117"/>
      <c r="H11" s="117"/>
      <c r="I11" s="118"/>
      <c r="J11" s="116"/>
      <c r="K11" s="117"/>
      <c r="L11" s="117"/>
      <c r="M11" s="117"/>
      <c r="N11" s="117"/>
      <c r="O11" s="117"/>
      <c r="P11" s="117"/>
      <c r="Q11" s="117"/>
      <c r="R11" s="118"/>
    </row>
    <row r="12" spans="1:18" x14ac:dyDescent="0.25">
      <c r="A12" s="116"/>
      <c r="B12" s="117"/>
      <c r="C12" s="117"/>
      <c r="D12" s="117"/>
      <c r="E12" s="117"/>
      <c r="F12" s="117"/>
      <c r="G12" s="117"/>
      <c r="H12" s="117"/>
      <c r="I12" s="118"/>
      <c r="J12" s="116"/>
      <c r="K12" s="117"/>
      <c r="L12" s="117"/>
      <c r="M12" s="117"/>
      <c r="N12" s="117"/>
      <c r="O12" s="117"/>
      <c r="P12" s="117"/>
      <c r="Q12" s="117"/>
      <c r="R12" s="118"/>
    </row>
    <row r="13" spans="1:18" x14ac:dyDescent="0.25">
      <c r="A13" s="116"/>
      <c r="B13" s="117"/>
      <c r="C13" s="117"/>
      <c r="D13" s="117"/>
      <c r="E13" s="117"/>
      <c r="F13" s="117"/>
      <c r="G13" s="117"/>
      <c r="H13" s="117"/>
      <c r="I13" s="118"/>
      <c r="J13" s="116"/>
      <c r="K13" s="117"/>
      <c r="L13" s="117"/>
      <c r="M13" s="117"/>
      <c r="N13" s="117"/>
      <c r="O13" s="117"/>
      <c r="P13" s="117"/>
      <c r="Q13" s="117"/>
      <c r="R13" s="118"/>
    </row>
    <row r="14" spans="1:18" x14ac:dyDescent="0.25">
      <c r="A14" s="116"/>
      <c r="B14" s="117"/>
      <c r="C14" s="117"/>
      <c r="D14" s="117"/>
      <c r="E14" s="117"/>
      <c r="F14" s="117"/>
      <c r="G14" s="117"/>
      <c r="H14" s="117"/>
      <c r="I14" s="118"/>
      <c r="J14" s="116"/>
      <c r="K14" s="117"/>
      <c r="L14" s="117"/>
      <c r="M14" s="117"/>
      <c r="N14" s="117"/>
      <c r="O14" s="117"/>
      <c r="P14" s="117"/>
      <c r="Q14" s="117"/>
      <c r="R14" s="118"/>
    </row>
    <row r="15" spans="1:18" x14ac:dyDescent="0.25">
      <c r="A15" s="116"/>
      <c r="B15" s="117"/>
      <c r="C15" s="117"/>
      <c r="D15" s="117"/>
      <c r="E15" s="117"/>
      <c r="F15" s="117"/>
      <c r="G15" s="117"/>
      <c r="H15" s="117"/>
      <c r="I15" s="118"/>
      <c r="J15" s="116"/>
      <c r="K15" s="117"/>
      <c r="L15" s="117"/>
      <c r="M15" s="117"/>
      <c r="N15" s="117"/>
      <c r="O15" s="117"/>
      <c r="P15" s="117"/>
      <c r="Q15" s="117"/>
      <c r="R15" s="118"/>
    </row>
    <row r="16" spans="1:18" x14ac:dyDescent="0.25">
      <c r="A16" s="116"/>
      <c r="B16" s="117"/>
      <c r="C16" s="117"/>
      <c r="D16" s="117"/>
      <c r="E16" s="117"/>
      <c r="F16" s="117"/>
      <c r="G16" s="117"/>
      <c r="H16" s="117"/>
      <c r="I16" s="118"/>
      <c r="J16" s="116"/>
      <c r="K16" s="117"/>
      <c r="L16" s="117"/>
      <c r="M16" s="117"/>
      <c r="N16" s="117"/>
      <c r="O16" s="117"/>
      <c r="P16" s="117"/>
      <c r="Q16" s="117"/>
      <c r="R16" s="118"/>
    </row>
    <row r="17" spans="1:18" x14ac:dyDescent="0.25">
      <c r="A17" s="116"/>
      <c r="B17" s="117"/>
      <c r="C17" s="117"/>
      <c r="D17" s="117"/>
      <c r="E17" s="117"/>
      <c r="F17" s="117"/>
      <c r="G17" s="117"/>
      <c r="H17" s="117"/>
      <c r="I17" s="118"/>
      <c r="J17" s="116"/>
      <c r="K17" s="117"/>
      <c r="L17" s="117"/>
      <c r="M17" s="117"/>
      <c r="N17" s="117"/>
      <c r="O17" s="117"/>
      <c r="P17" s="117"/>
      <c r="Q17" s="117"/>
      <c r="R17" s="118"/>
    </row>
    <row r="18" spans="1:18" x14ac:dyDescent="0.25">
      <c r="A18" s="116"/>
      <c r="B18" s="117"/>
      <c r="C18" s="117"/>
      <c r="D18" s="117"/>
      <c r="E18" s="117"/>
      <c r="F18" s="117"/>
      <c r="G18" s="117"/>
      <c r="H18" s="117"/>
      <c r="I18" s="118"/>
      <c r="J18" s="116"/>
      <c r="K18" s="117"/>
      <c r="L18" s="117"/>
      <c r="M18" s="117"/>
      <c r="N18" s="117"/>
      <c r="O18" s="117"/>
      <c r="P18" s="117"/>
      <c r="Q18" s="117"/>
      <c r="R18" s="118"/>
    </row>
    <row r="19" spans="1:18" x14ac:dyDescent="0.25">
      <c r="A19" s="119"/>
      <c r="B19" s="120"/>
      <c r="C19" s="120"/>
      <c r="D19" s="120"/>
      <c r="E19" s="120"/>
      <c r="F19" s="120"/>
      <c r="G19" s="120"/>
      <c r="H19" s="120"/>
      <c r="I19" s="121"/>
      <c r="J19" s="119"/>
      <c r="K19" s="120"/>
      <c r="L19" s="120"/>
      <c r="M19" s="120"/>
      <c r="N19" s="120"/>
      <c r="O19" s="120"/>
      <c r="P19" s="120"/>
      <c r="Q19" s="120"/>
      <c r="R19" s="121"/>
    </row>
    <row r="20" spans="1:18" x14ac:dyDescent="0.25">
      <c r="A20" s="119"/>
      <c r="B20" s="120"/>
      <c r="C20" s="120"/>
      <c r="D20" s="120"/>
      <c r="E20" s="120"/>
      <c r="F20" s="120"/>
      <c r="G20" s="120"/>
      <c r="H20" s="120"/>
      <c r="I20" s="121"/>
      <c r="J20" s="119"/>
      <c r="K20" s="120"/>
      <c r="L20" s="120"/>
      <c r="M20" s="120"/>
      <c r="N20" s="120"/>
      <c r="O20" s="120"/>
      <c r="P20" s="120"/>
      <c r="Q20" s="120"/>
      <c r="R20" s="121"/>
    </row>
    <row r="21" spans="1:18" x14ac:dyDescent="0.25">
      <c r="A21" s="119"/>
      <c r="B21" s="120"/>
      <c r="C21" s="120"/>
      <c r="D21" s="120"/>
      <c r="E21" s="120"/>
      <c r="F21" s="120"/>
      <c r="G21" s="120"/>
      <c r="H21" s="120"/>
      <c r="I21" s="121"/>
      <c r="J21" s="119"/>
      <c r="K21" s="120"/>
      <c r="L21" s="120"/>
      <c r="M21" s="120"/>
      <c r="N21" s="120"/>
      <c r="O21" s="120"/>
      <c r="P21" s="120"/>
      <c r="Q21" s="120"/>
      <c r="R21" s="121"/>
    </row>
    <row r="22" spans="1:18" x14ac:dyDescent="0.25">
      <c r="A22" s="119"/>
      <c r="B22" s="120"/>
      <c r="C22" s="120"/>
      <c r="D22" s="120"/>
      <c r="E22" s="120"/>
      <c r="F22" s="120"/>
      <c r="G22" s="120"/>
      <c r="H22" s="120"/>
      <c r="I22" s="121"/>
      <c r="J22" s="119"/>
      <c r="K22" s="120"/>
      <c r="L22" s="120"/>
      <c r="M22" s="120"/>
      <c r="N22" s="120"/>
      <c r="O22" s="120"/>
      <c r="P22" s="120"/>
      <c r="Q22" s="120"/>
      <c r="R22" s="121"/>
    </row>
    <row r="23" spans="1:18" x14ac:dyDescent="0.25">
      <c r="A23" s="119"/>
      <c r="B23" s="120"/>
      <c r="C23" s="120"/>
      <c r="D23" s="120"/>
      <c r="E23" s="120"/>
      <c r="F23" s="120"/>
      <c r="G23" s="120"/>
      <c r="H23" s="120"/>
      <c r="I23" s="121"/>
      <c r="J23" s="119"/>
      <c r="K23" s="120"/>
      <c r="L23" s="120"/>
      <c r="M23" s="120"/>
      <c r="N23" s="120"/>
      <c r="O23" s="120"/>
      <c r="P23" s="120"/>
      <c r="Q23" s="120"/>
      <c r="R23" s="121"/>
    </row>
    <row r="24" spans="1:18" x14ac:dyDescent="0.25">
      <c r="A24" s="119"/>
      <c r="B24" s="120"/>
      <c r="C24" s="120"/>
      <c r="D24" s="120"/>
      <c r="E24" s="120"/>
      <c r="F24" s="120"/>
      <c r="G24" s="120"/>
      <c r="H24" s="120"/>
      <c r="I24" s="121"/>
      <c r="J24" s="119"/>
      <c r="K24" s="120"/>
      <c r="L24" s="120"/>
      <c r="M24" s="120"/>
      <c r="N24" s="120"/>
      <c r="O24" s="120"/>
      <c r="P24" s="120"/>
      <c r="Q24" s="120"/>
      <c r="R24" s="121"/>
    </row>
    <row r="25" spans="1:18" x14ac:dyDescent="0.25">
      <c r="A25" s="119"/>
      <c r="B25" s="120"/>
      <c r="C25" s="120"/>
      <c r="D25" s="120"/>
      <c r="E25" s="120"/>
      <c r="F25" s="120"/>
      <c r="G25" s="120"/>
      <c r="H25" s="120"/>
      <c r="I25" s="121"/>
      <c r="J25" s="119"/>
      <c r="K25" s="120"/>
      <c r="L25" s="120"/>
      <c r="M25" s="120"/>
      <c r="N25" s="120"/>
      <c r="O25" s="120"/>
      <c r="P25" s="120"/>
      <c r="Q25" s="120"/>
      <c r="R25" s="121"/>
    </row>
    <row r="26" spans="1:18" x14ac:dyDescent="0.25">
      <c r="A26" s="119"/>
      <c r="B26" s="120"/>
      <c r="C26" s="120"/>
      <c r="D26" s="120"/>
      <c r="E26" s="120"/>
      <c r="F26" s="120"/>
      <c r="G26" s="120"/>
      <c r="H26" s="120"/>
      <c r="I26" s="121"/>
      <c r="J26" s="119"/>
      <c r="K26" s="120"/>
      <c r="L26" s="120"/>
      <c r="M26" s="120"/>
      <c r="N26" s="120"/>
      <c r="O26" s="120"/>
      <c r="P26" s="120"/>
      <c r="Q26" s="120"/>
      <c r="R26" s="121"/>
    </row>
    <row r="27" spans="1:18" x14ac:dyDescent="0.25">
      <c r="A27" s="119"/>
      <c r="B27" s="120"/>
      <c r="C27" s="120"/>
      <c r="D27" s="120"/>
      <c r="E27" s="120"/>
      <c r="F27" s="120"/>
      <c r="G27" s="120"/>
      <c r="H27" s="120"/>
      <c r="I27" s="121"/>
      <c r="J27" s="119"/>
      <c r="K27" s="120"/>
      <c r="L27" s="120"/>
      <c r="M27" s="120"/>
      <c r="N27" s="120"/>
      <c r="O27" s="120"/>
      <c r="P27" s="120"/>
      <c r="Q27" s="120"/>
      <c r="R27" s="121"/>
    </row>
    <row r="28" spans="1:18" x14ac:dyDescent="0.25">
      <c r="A28" s="119"/>
      <c r="B28" s="120"/>
      <c r="C28" s="120"/>
      <c r="D28" s="120"/>
      <c r="E28" s="120"/>
      <c r="F28" s="120"/>
      <c r="G28" s="120"/>
      <c r="H28" s="120"/>
      <c r="I28" s="121"/>
      <c r="J28" s="119"/>
      <c r="K28" s="120"/>
      <c r="L28" s="120"/>
      <c r="M28" s="120"/>
      <c r="N28" s="120"/>
      <c r="O28" s="120"/>
      <c r="P28" s="120"/>
      <c r="Q28" s="120"/>
      <c r="R28" s="121"/>
    </row>
    <row r="29" spans="1:18" x14ac:dyDescent="0.25">
      <c r="A29" s="119"/>
      <c r="B29" s="120"/>
      <c r="C29" s="120"/>
      <c r="D29" s="120"/>
      <c r="E29" s="120"/>
      <c r="F29" s="120"/>
      <c r="G29" s="120"/>
      <c r="H29" s="120"/>
      <c r="I29" s="121"/>
      <c r="J29" s="119"/>
      <c r="K29" s="120"/>
      <c r="L29" s="120"/>
      <c r="M29" s="120"/>
      <c r="N29" s="120"/>
      <c r="O29" s="120"/>
      <c r="P29" s="120"/>
      <c r="Q29" s="120"/>
      <c r="R29" s="121"/>
    </row>
    <row r="30" spans="1:18" x14ac:dyDescent="0.25">
      <c r="A30" s="119"/>
      <c r="B30" s="120"/>
      <c r="C30" s="120"/>
      <c r="D30" s="120"/>
      <c r="E30" s="120"/>
      <c r="F30" s="120"/>
      <c r="G30" s="120"/>
      <c r="H30" s="120"/>
      <c r="I30" s="121"/>
      <c r="J30" s="119"/>
      <c r="K30" s="120"/>
      <c r="L30" s="120"/>
      <c r="M30" s="120"/>
      <c r="N30" s="120"/>
      <c r="O30" s="120"/>
      <c r="P30" s="120"/>
      <c r="Q30" s="120"/>
      <c r="R30" s="121"/>
    </row>
    <row r="31" spans="1:18" x14ac:dyDescent="0.25">
      <c r="A31" s="119"/>
      <c r="B31" s="120"/>
      <c r="C31" s="120"/>
      <c r="D31" s="120"/>
      <c r="E31" s="120"/>
      <c r="F31" s="120"/>
      <c r="G31" s="120"/>
      <c r="H31" s="120"/>
      <c r="I31" s="121"/>
      <c r="J31" s="119"/>
      <c r="K31" s="120"/>
      <c r="L31" s="120"/>
      <c r="M31" s="120"/>
      <c r="N31" s="120"/>
      <c r="O31" s="120"/>
      <c r="P31" s="120"/>
      <c r="Q31" s="120"/>
      <c r="R31" s="121"/>
    </row>
    <row r="32" spans="1:18" x14ac:dyDescent="0.25">
      <c r="A32" s="119"/>
      <c r="B32" s="120"/>
      <c r="C32" s="120"/>
      <c r="D32" s="120"/>
      <c r="E32" s="120"/>
      <c r="F32" s="120"/>
      <c r="G32" s="120"/>
      <c r="H32" s="120"/>
      <c r="I32" s="121"/>
      <c r="J32" s="119"/>
      <c r="K32" s="120"/>
      <c r="L32" s="120"/>
      <c r="M32" s="120"/>
      <c r="N32" s="120"/>
      <c r="O32" s="120"/>
      <c r="P32" s="120"/>
      <c r="Q32" s="120"/>
      <c r="R32" s="121"/>
    </row>
    <row r="33" spans="1:18" x14ac:dyDescent="0.25">
      <c r="A33" s="119"/>
      <c r="B33" s="120"/>
      <c r="C33" s="120"/>
      <c r="D33" s="120"/>
      <c r="E33" s="120"/>
      <c r="F33" s="120"/>
      <c r="G33" s="120"/>
      <c r="H33" s="120"/>
      <c r="I33" s="121"/>
      <c r="J33" s="119"/>
      <c r="K33" s="120"/>
      <c r="L33" s="120"/>
      <c r="M33" s="120"/>
      <c r="N33" s="120"/>
      <c r="O33" s="120"/>
      <c r="P33" s="120"/>
      <c r="Q33" s="120"/>
      <c r="R33" s="121"/>
    </row>
    <row r="34" spans="1:18" x14ac:dyDescent="0.25">
      <c r="A34" s="119"/>
      <c r="B34" s="120"/>
      <c r="C34" s="120"/>
      <c r="D34" s="120"/>
      <c r="E34" s="120"/>
      <c r="F34" s="120"/>
      <c r="G34" s="120"/>
      <c r="H34" s="120"/>
      <c r="I34" s="121"/>
      <c r="J34" s="119"/>
      <c r="K34" s="120"/>
      <c r="L34" s="120"/>
      <c r="M34" s="120"/>
      <c r="N34" s="120"/>
      <c r="O34" s="120"/>
      <c r="P34" s="120"/>
      <c r="Q34" s="120"/>
      <c r="R34" s="121"/>
    </row>
    <row r="35" spans="1:18" x14ac:dyDescent="0.25">
      <c r="A35" s="119"/>
      <c r="B35" s="120"/>
      <c r="C35" s="120"/>
      <c r="D35" s="120"/>
      <c r="E35" s="120"/>
      <c r="F35" s="120"/>
      <c r="G35" s="120"/>
      <c r="H35" s="120"/>
      <c r="I35" s="121"/>
      <c r="J35" s="119"/>
      <c r="K35" s="120"/>
      <c r="L35" s="120"/>
      <c r="M35" s="120"/>
      <c r="N35" s="120"/>
      <c r="O35" s="120"/>
      <c r="P35" s="120"/>
      <c r="Q35" s="120"/>
      <c r="R35" s="121"/>
    </row>
    <row r="36" spans="1:18" x14ac:dyDescent="0.25">
      <c r="A36" s="119"/>
      <c r="B36" s="120"/>
      <c r="C36" s="120"/>
      <c r="D36" s="120"/>
      <c r="E36" s="120"/>
      <c r="F36" s="120"/>
      <c r="G36" s="120"/>
      <c r="H36" s="120"/>
      <c r="I36" s="121"/>
      <c r="J36" s="119"/>
      <c r="K36" s="120"/>
      <c r="L36" s="120"/>
      <c r="M36" s="120"/>
      <c r="N36" s="120"/>
      <c r="O36" s="120"/>
      <c r="P36" s="120"/>
      <c r="Q36" s="120"/>
      <c r="R36" s="121"/>
    </row>
    <row r="37" spans="1:18" x14ac:dyDescent="0.25">
      <c r="A37" s="119"/>
      <c r="B37" s="120"/>
      <c r="C37" s="120"/>
      <c r="D37" s="120"/>
      <c r="E37" s="120"/>
      <c r="F37" s="120"/>
      <c r="G37" s="120"/>
      <c r="H37" s="120"/>
      <c r="I37" s="121"/>
      <c r="J37" s="119"/>
      <c r="K37" s="120"/>
      <c r="L37" s="120"/>
      <c r="M37" s="120"/>
      <c r="N37" s="120"/>
      <c r="O37" s="120"/>
      <c r="P37" s="120"/>
      <c r="Q37" s="120"/>
      <c r="R37" s="121"/>
    </row>
    <row r="38" spans="1:18" x14ac:dyDescent="0.25">
      <c r="A38" s="119"/>
      <c r="B38" s="120"/>
      <c r="C38" s="120"/>
      <c r="D38" s="120"/>
      <c r="E38" s="120"/>
      <c r="F38" s="120"/>
      <c r="G38" s="120"/>
      <c r="H38" s="120"/>
      <c r="I38" s="121"/>
      <c r="J38" s="119"/>
      <c r="K38" s="120"/>
      <c r="L38" s="120"/>
      <c r="M38" s="120"/>
      <c r="N38" s="120"/>
      <c r="O38" s="120"/>
      <c r="P38" s="120"/>
      <c r="Q38" s="120"/>
      <c r="R38" s="121"/>
    </row>
    <row r="39" spans="1:18" x14ac:dyDescent="0.25">
      <c r="A39" s="119"/>
      <c r="B39" s="120"/>
      <c r="C39" s="120"/>
      <c r="D39" s="120"/>
      <c r="E39" s="120"/>
      <c r="F39" s="120"/>
      <c r="G39" s="120"/>
      <c r="H39" s="120"/>
      <c r="I39" s="121"/>
      <c r="J39" s="119"/>
      <c r="K39" s="120"/>
      <c r="L39" s="120"/>
      <c r="M39" s="120"/>
      <c r="N39" s="120"/>
      <c r="O39" s="120"/>
      <c r="P39" s="120"/>
      <c r="Q39" s="120"/>
      <c r="R39" s="121"/>
    </row>
    <row r="40" spans="1:18" x14ac:dyDescent="0.25">
      <c r="A40" s="119"/>
      <c r="B40" s="120"/>
      <c r="C40" s="120"/>
      <c r="D40" s="120"/>
      <c r="E40" s="120"/>
      <c r="F40" s="120"/>
      <c r="G40" s="120"/>
      <c r="H40" s="120"/>
      <c r="I40" s="121"/>
      <c r="J40" s="119"/>
      <c r="K40" s="120"/>
      <c r="L40" s="120"/>
      <c r="M40" s="120"/>
      <c r="N40" s="120"/>
      <c r="O40" s="120"/>
      <c r="P40" s="120"/>
      <c r="Q40" s="120"/>
      <c r="R40" s="121"/>
    </row>
    <row r="41" spans="1:18" x14ac:dyDescent="0.25">
      <c r="A41" s="119"/>
      <c r="B41" s="120"/>
      <c r="C41" s="120"/>
      <c r="D41" s="120"/>
      <c r="E41" s="120"/>
      <c r="F41" s="120"/>
      <c r="G41" s="120"/>
      <c r="H41" s="120"/>
      <c r="I41" s="121"/>
      <c r="J41" s="119"/>
      <c r="K41" s="120"/>
      <c r="L41" s="120"/>
      <c r="M41" s="120"/>
      <c r="N41" s="120"/>
      <c r="O41" s="120"/>
      <c r="P41" s="120"/>
      <c r="Q41" s="120"/>
      <c r="R41" s="121"/>
    </row>
    <row r="42" spans="1:18" x14ac:dyDescent="0.25">
      <c r="A42" s="119"/>
      <c r="B42" s="120"/>
      <c r="C42" s="120"/>
      <c r="D42" s="120"/>
      <c r="E42" s="120"/>
      <c r="F42" s="120"/>
      <c r="G42" s="120"/>
      <c r="H42" s="120"/>
      <c r="I42" s="121"/>
      <c r="J42" s="119"/>
      <c r="K42" s="120"/>
      <c r="L42" s="120"/>
      <c r="M42" s="120"/>
      <c r="N42" s="120"/>
      <c r="O42" s="120"/>
      <c r="P42" s="120"/>
      <c r="Q42" s="120"/>
      <c r="R42" s="121"/>
    </row>
    <row r="43" spans="1:18" x14ac:dyDescent="0.25">
      <c r="A43" s="119"/>
      <c r="B43" s="120"/>
      <c r="C43" s="120"/>
      <c r="D43" s="120"/>
      <c r="E43" s="120"/>
      <c r="F43" s="120"/>
      <c r="G43" s="120"/>
      <c r="H43" s="120"/>
      <c r="I43" s="121"/>
      <c r="J43" s="119"/>
      <c r="K43" s="120"/>
      <c r="L43" s="120"/>
      <c r="M43" s="120"/>
      <c r="N43" s="120"/>
      <c r="O43" s="120"/>
      <c r="P43" s="120"/>
      <c r="Q43" s="120"/>
      <c r="R43" s="121"/>
    </row>
    <row r="44" spans="1:18" x14ac:dyDescent="0.25">
      <c r="A44" s="119"/>
      <c r="B44" s="120"/>
      <c r="C44" s="120"/>
      <c r="D44" s="120"/>
      <c r="E44" s="120"/>
      <c r="F44" s="120"/>
      <c r="G44" s="120"/>
      <c r="H44" s="120"/>
      <c r="I44" s="121"/>
      <c r="J44" s="119"/>
      <c r="K44" s="120"/>
      <c r="L44" s="120"/>
      <c r="M44" s="120"/>
      <c r="N44" s="120"/>
      <c r="O44" s="120"/>
      <c r="P44" s="120"/>
      <c r="Q44" s="120"/>
      <c r="R44" s="121"/>
    </row>
    <row r="45" spans="1:18" x14ac:dyDescent="0.25">
      <c r="A45" s="119"/>
      <c r="B45" s="120"/>
      <c r="C45" s="120"/>
      <c r="D45" s="120"/>
      <c r="E45" s="120"/>
      <c r="F45" s="120"/>
      <c r="G45" s="120"/>
      <c r="H45" s="120"/>
      <c r="I45" s="121"/>
      <c r="J45" s="119"/>
      <c r="K45" s="120"/>
      <c r="L45" s="120"/>
      <c r="M45" s="120"/>
      <c r="N45" s="120"/>
      <c r="O45" s="120"/>
      <c r="P45" s="120"/>
      <c r="Q45" s="120"/>
      <c r="R45" s="121"/>
    </row>
    <row r="46" spans="1:18" x14ac:dyDescent="0.25">
      <c r="A46" s="119"/>
      <c r="B46" s="120"/>
      <c r="C46" s="120"/>
      <c r="D46" s="120"/>
      <c r="E46" s="120"/>
      <c r="F46" s="120"/>
      <c r="G46" s="120"/>
      <c r="H46" s="120"/>
      <c r="I46" s="121"/>
      <c r="J46" s="119"/>
      <c r="K46" s="120"/>
      <c r="L46" s="120"/>
      <c r="M46" s="120"/>
      <c r="N46" s="120"/>
      <c r="O46" s="120"/>
      <c r="P46" s="120"/>
      <c r="Q46" s="120"/>
      <c r="R46" s="121"/>
    </row>
    <row r="47" spans="1:18" x14ac:dyDescent="0.25">
      <c r="A47" s="119"/>
      <c r="B47" s="120"/>
      <c r="C47" s="120"/>
      <c r="D47" s="120"/>
      <c r="E47" s="120"/>
      <c r="F47" s="120"/>
      <c r="G47" s="120"/>
      <c r="H47" s="120"/>
      <c r="I47" s="121"/>
      <c r="J47" s="119"/>
      <c r="K47" s="120"/>
      <c r="L47" s="120"/>
      <c r="M47" s="120"/>
      <c r="N47" s="120"/>
      <c r="O47" s="120"/>
      <c r="P47" s="120"/>
      <c r="Q47" s="120"/>
      <c r="R47" s="121"/>
    </row>
    <row r="48" spans="1:18" x14ac:dyDescent="0.25">
      <c r="A48" s="119"/>
      <c r="B48" s="120"/>
      <c r="C48" s="120"/>
      <c r="D48" s="120"/>
      <c r="E48" s="120"/>
      <c r="F48" s="120"/>
      <c r="G48" s="120"/>
      <c r="H48" s="120"/>
      <c r="I48" s="121"/>
      <c r="J48" s="119"/>
      <c r="K48" s="120"/>
      <c r="L48" s="120"/>
      <c r="M48" s="120"/>
      <c r="N48" s="120"/>
      <c r="O48" s="120"/>
      <c r="P48" s="120"/>
      <c r="Q48" s="120"/>
      <c r="R48" s="121"/>
    </row>
    <row r="49" spans="1:18" x14ac:dyDescent="0.25">
      <c r="A49" s="119"/>
      <c r="B49" s="120"/>
      <c r="C49" s="120"/>
      <c r="D49" s="120"/>
      <c r="E49" s="120"/>
      <c r="F49" s="120"/>
      <c r="G49" s="120"/>
      <c r="H49" s="120"/>
      <c r="I49" s="121"/>
      <c r="J49" s="119"/>
      <c r="K49" s="120"/>
      <c r="L49" s="120"/>
      <c r="M49" s="120"/>
      <c r="N49" s="120"/>
      <c r="O49" s="120"/>
      <c r="P49" s="120"/>
      <c r="Q49" s="120"/>
      <c r="R49" s="121"/>
    </row>
    <row r="50" spans="1:18" x14ac:dyDescent="0.25">
      <c r="A50" s="119"/>
      <c r="B50" s="120"/>
      <c r="C50" s="120"/>
      <c r="D50" s="120"/>
      <c r="E50" s="120"/>
      <c r="F50" s="120"/>
      <c r="G50" s="120"/>
      <c r="H50" s="120"/>
      <c r="I50" s="121"/>
      <c r="J50" s="119"/>
      <c r="K50" s="120"/>
      <c r="L50" s="120"/>
      <c r="M50" s="120"/>
      <c r="N50" s="120"/>
      <c r="O50" s="120"/>
      <c r="P50" s="120"/>
      <c r="Q50" s="120"/>
      <c r="R50" s="121"/>
    </row>
    <row r="51" spans="1:18" x14ac:dyDescent="0.25">
      <c r="A51" s="119"/>
      <c r="B51" s="120"/>
      <c r="C51" s="120"/>
      <c r="D51" s="120"/>
      <c r="E51" s="120"/>
      <c r="F51" s="120"/>
      <c r="G51" s="120"/>
      <c r="H51" s="120"/>
      <c r="I51" s="121"/>
      <c r="J51" s="119"/>
      <c r="K51" s="120"/>
      <c r="L51" s="120"/>
      <c r="M51" s="120"/>
      <c r="N51" s="120"/>
      <c r="O51" s="120"/>
      <c r="P51" s="120"/>
      <c r="Q51" s="120"/>
      <c r="R51" s="121"/>
    </row>
    <row r="52" spans="1:18" x14ac:dyDescent="0.25">
      <c r="A52" s="119"/>
      <c r="B52" s="120"/>
      <c r="C52" s="120"/>
      <c r="D52" s="120"/>
      <c r="E52" s="120"/>
      <c r="F52" s="120"/>
      <c r="G52" s="120"/>
      <c r="H52" s="120"/>
      <c r="I52" s="121"/>
      <c r="J52" s="119"/>
      <c r="K52" s="120"/>
      <c r="L52" s="120"/>
      <c r="M52" s="120"/>
      <c r="N52" s="120"/>
      <c r="O52" s="120"/>
      <c r="P52" s="120"/>
      <c r="Q52" s="120"/>
      <c r="R52" s="121"/>
    </row>
    <row r="53" spans="1:18" x14ac:dyDescent="0.25">
      <c r="A53" s="119"/>
      <c r="B53" s="120"/>
      <c r="C53" s="120"/>
      <c r="D53" s="120"/>
      <c r="E53" s="120"/>
      <c r="F53" s="120"/>
      <c r="G53" s="120"/>
      <c r="H53" s="120"/>
      <c r="I53" s="121"/>
      <c r="J53" s="119"/>
      <c r="K53" s="120"/>
      <c r="L53" s="120"/>
      <c r="M53" s="120"/>
      <c r="N53" s="120"/>
      <c r="O53" s="120"/>
      <c r="P53" s="120"/>
      <c r="Q53" s="120"/>
      <c r="R53" s="121"/>
    </row>
    <row r="54" spans="1:18" x14ac:dyDescent="0.25">
      <c r="A54" s="119"/>
      <c r="B54" s="120"/>
      <c r="C54" s="120"/>
      <c r="D54" s="120"/>
      <c r="E54" s="120"/>
      <c r="F54" s="120"/>
      <c r="G54" s="120"/>
      <c r="H54" s="120"/>
      <c r="I54" s="121"/>
      <c r="J54" s="119"/>
      <c r="K54" s="120"/>
      <c r="L54" s="120"/>
      <c r="M54" s="120"/>
      <c r="N54" s="120"/>
      <c r="O54" s="120"/>
      <c r="P54" s="120"/>
      <c r="Q54" s="120"/>
      <c r="R54" s="121"/>
    </row>
    <row r="55" spans="1:18" x14ac:dyDescent="0.25">
      <c r="A55" s="119"/>
      <c r="B55" s="120"/>
      <c r="C55" s="120"/>
      <c r="D55" s="120"/>
      <c r="E55" s="120"/>
      <c r="F55" s="120"/>
      <c r="G55" s="120"/>
      <c r="H55" s="120"/>
      <c r="I55" s="121"/>
      <c r="J55" s="119"/>
      <c r="K55" s="120"/>
      <c r="L55" s="120"/>
      <c r="M55" s="120"/>
      <c r="N55" s="120"/>
      <c r="O55" s="120"/>
      <c r="P55" s="120"/>
      <c r="Q55" s="120"/>
      <c r="R55" s="121"/>
    </row>
    <row r="56" spans="1:18" x14ac:dyDescent="0.25">
      <c r="A56" s="119"/>
      <c r="B56" s="120"/>
      <c r="C56" s="120"/>
      <c r="D56" s="120"/>
      <c r="E56" s="120"/>
      <c r="F56" s="120"/>
      <c r="G56" s="120"/>
      <c r="H56" s="120"/>
      <c r="I56" s="121"/>
      <c r="J56" s="119"/>
      <c r="K56" s="120"/>
      <c r="L56" s="120"/>
      <c r="M56" s="120"/>
      <c r="N56" s="120"/>
      <c r="O56" s="120"/>
      <c r="P56" s="120"/>
      <c r="Q56" s="120"/>
      <c r="R56" s="121"/>
    </row>
    <row r="57" spans="1:18" x14ac:dyDescent="0.25">
      <c r="A57" s="119"/>
      <c r="B57" s="120"/>
      <c r="C57" s="120"/>
      <c r="D57" s="120"/>
      <c r="E57" s="120"/>
      <c r="F57" s="120"/>
      <c r="G57" s="120"/>
      <c r="H57" s="120"/>
      <c r="I57" s="121"/>
      <c r="J57" s="119"/>
      <c r="K57" s="120"/>
      <c r="L57" s="120"/>
      <c r="M57" s="120"/>
      <c r="N57" s="120"/>
      <c r="O57" s="120"/>
      <c r="P57" s="120"/>
      <c r="Q57" s="120"/>
      <c r="R57" s="121"/>
    </row>
    <row r="58" spans="1:18" x14ac:dyDescent="0.25">
      <c r="A58" s="119"/>
      <c r="B58" s="120"/>
      <c r="C58" s="120"/>
      <c r="D58" s="120"/>
      <c r="E58" s="120"/>
      <c r="F58" s="120"/>
      <c r="G58" s="120"/>
      <c r="H58" s="120"/>
      <c r="I58" s="121"/>
      <c r="J58" s="119"/>
      <c r="K58" s="120"/>
      <c r="L58" s="120"/>
      <c r="M58" s="120"/>
      <c r="N58" s="120"/>
      <c r="O58" s="120"/>
      <c r="P58" s="120"/>
      <c r="Q58" s="120"/>
      <c r="R58" s="121"/>
    </row>
    <row r="59" spans="1:18" x14ac:dyDescent="0.25">
      <c r="A59" s="119"/>
      <c r="B59" s="120"/>
      <c r="C59" s="120"/>
      <c r="D59" s="120"/>
      <c r="E59" s="120"/>
      <c r="F59" s="120"/>
      <c r="G59" s="120"/>
      <c r="H59" s="120"/>
      <c r="I59" s="121"/>
      <c r="J59" s="119"/>
      <c r="K59" s="120"/>
      <c r="L59" s="120"/>
      <c r="M59" s="120"/>
      <c r="N59" s="120"/>
      <c r="O59" s="120"/>
      <c r="P59" s="120"/>
      <c r="Q59" s="120"/>
      <c r="R59" s="121"/>
    </row>
    <row r="60" spans="1:18" x14ac:dyDescent="0.25">
      <c r="A60" s="119"/>
      <c r="B60" s="120"/>
      <c r="C60" s="120"/>
      <c r="D60" s="120"/>
      <c r="E60" s="120"/>
      <c r="F60" s="120"/>
      <c r="G60" s="120"/>
      <c r="H60" s="120"/>
      <c r="I60" s="121"/>
      <c r="J60" s="119"/>
      <c r="K60" s="120"/>
      <c r="L60" s="120"/>
      <c r="M60" s="120"/>
      <c r="N60" s="120"/>
      <c r="O60" s="120"/>
      <c r="P60" s="120"/>
      <c r="Q60" s="120"/>
      <c r="R60" s="121"/>
    </row>
    <row r="61" spans="1:18" x14ac:dyDescent="0.25">
      <c r="A61" s="119"/>
      <c r="B61" s="120"/>
      <c r="C61" s="120"/>
      <c r="D61" s="120"/>
      <c r="E61" s="120"/>
      <c r="F61" s="120"/>
      <c r="G61" s="120"/>
      <c r="H61" s="120"/>
      <c r="I61" s="121"/>
      <c r="J61" s="119"/>
      <c r="K61" s="120"/>
      <c r="L61" s="120"/>
      <c r="M61" s="120"/>
      <c r="N61" s="120"/>
      <c r="O61" s="120"/>
      <c r="P61" s="120"/>
      <c r="Q61" s="120"/>
      <c r="R61" s="121"/>
    </row>
    <row r="62" spans="1:18" x14ac:dyDescent="0.25">
      <c r="A62" s="119"/>
      <c r="B62" s="120"/>
      <c r="C62" s="120"/>
      <c r="D62" s="120"/>
      <c r="E62" s="120"/>
      <c r="F62" s="120"/>
      <c r="G62" s="120"/>
      <c r="H62" s="120"/>
      <c r="I62" s="121"/>
      <c r="J62" s="119"/>
      <c r="K62" s="120"/>
      <c r="L62" s="120"/>
      <c r="M62" s="120"/>
      <c r="N62" s="120"/>
      <c r="O62" s="120"/>
      <c r="P62" s="120"/>
      <c r="Q62" s="120"/>
      <c r="R62" s="121"/>
    </row>
    <row r="63" spans="1:18" x14ac:dyDescent="0.25">
      <c r="A63" s="119"/>
      <c r="B63" s="120"/>
      <c r="C63" s="120"/>
      <c r="D63" s="120"/>
      <c r="E63" s="120"/>
      <c r="F63" s="120"/>
      <c r="G63" s="120"/>
      <c r="H63" s="120"/>
      <c r="I63" s="121"/>
      <c r="J63" s="119"/>
      <c r="K63" s="120"/>
      <c r="L63" s="120"/>
      <c r="M63" s="120"/>
      <c r="N63" s="120"/>
      <c r="O63" s="120"/>
      <c r="P63" s="120"/>
      <c r="Q63" s="120"/>
      <c r="R63" s="121"/>
    </row>
    <row r="64" spans="1:18" x14ac:dyDescent="0.25">
      <c r="A64" s="119"/>
      <c r="B64" s="120"/>
      <c r="C64" s="120"/>
      <c r="D64" s="120"/>
      <c r="E64" s="120"/>
      <c r="F64" s="120"/>
      <c r="G64" s="120"/>
      <c r="H64" s="120"/>
      <c r="I64" s="121"/>
      <c r="J64" s="119"/>
      <c r="K64" s="120"/>
      <c r="L64" s="120"/>
      <c r="M64" s="120"/>
      <c r="N64" s="120"/>
      <c r="O64" s="120"/>
      <c r="P64" s="120"/>
      <c r="Q64" s="120"/>
      <c r="R64" s="121"/>
    </row>
    <row r="65" spans="1:18" x14ac:dyDescent="0.25">
      <c r="A65" s="119"/>
      <c r="B65" s="120"/>
      <c r="C65" s="120"/>
      <c r="D65" s="120"/>
      <c r="E65" s="120"/>
      <c r="F65" s="120"/>
      <c r="G65" s="120"/>
      <c r="H65" s="120"/>
      <c r="I65" s="121"/>
      <c r="J65" s="119"/>
      <c r="K65" s="120"/>
      <c r="L65" s="120"/>
      <c r="M65" s="120"/>
      <c r="N65" s="120"/>
      <c r="O65" s="120"/>
      <c r="P65" s="120"/>
      <c r="Q65" s="120"/>
      <c r="R65" s="121"/>
    </row>
    <row r="66" spans="1:18" x14ac:dyDescent="0.25">
      <c r="A66" s="119"/>
      <c r="B66" s="120"/>
      <c r="C66" s="120"/>
      <c r="D66" s="120"/>
      <c r="E66" s="120"/>
      <c r="F66" s="120"/>
      <c r="G66" s="120"/>
      <c r="H66" s="120"/>
      <c r="I66" s="121"/>
      <c r="J66" s="119"/>
      <c r="K66" s="120"/>
      <c r="L66" s="120"/>
      <c r="M66" s="120"/>
      <c r="N66" s="120"/>
      <c r="O66" s="120"/>
      <c r="P66" s="120"/>
      <c r="Q66" s="120"/>
      <c r="R66" s="121"/>
    </row>
    <row r="67" spans="1:18" x14ac:dyDescent="0.25">
      <c r="A67" s="119"/>
      <c r="B67" s="120"/>
      <c r="C67" s="120"/>
      <c r="D67" s="120"/>
      <c r="E67" s="120"/>
      <c r="F67" s="120"/>
      <c r="G67" s="120"/>
      <c r="H67" s="120"/>
      <c r="I67" s="121"/>
      <c r="J67" s="119"/>
      <c r="K67" s="120"/>
      <c r="L67" s="120"/>
      <c r="M67" s="120"/>
      <c r="N67" s="120"/>
      <c r="O67" s="120"/>
      <c r="P67" s="120"/>
      <c r="Q67" s="120"/>
      <c r="R67" s="121"/>
    </row>
    <row r="68" spans="1:18" x14ac:dyDescent="0.25">
      <c r="A68" s="119"/>
      <c r="B68" s="120"/>
      <c r="C68" s="120"/>
      <c r="D68" s="120"/>
      <c r="E68" s="120"/>
      <c r="F68" s="120"/>
      <c r="G68" s="120"/>
      <c r="H68" s="120"/>
      <c r="I68" s="121"/>
      <c r="J68" s="119"/>
      <c r="K68" s="120"/>
      <c r="L68" s="120"/>
      <c r="M68" s="120"/>
      <c r="N68" s="120"/>
      <c r="O68" s="120"/>
      <c r="P68" s="120"/>
      <c r="Q68" s="120"/>
      <c r="R68" s="121"/>
    </row>
    <row r="69" spans="1:18" x14ac:dyDescent="0.25">
      <c r="A69" s="119"/>
      <c r="B69" s="120"/>
      <c r="C69" s="120"/>
      <c r="D69" s="120"/>
      <c r="E69" s="120"/>
      <c r="F69" s="120"/>
      <c r="G69" s="120"/>
      <c r="H69" s="120"/>
      <c r="I69" s="121"/>
      <c r="J69" s="119"/>
      <c r="K69" s="120"/>
      <c r="L69" s="120"/>
      <c r="M69" s="120"/>
      <c r="N69" s="120"/>
      <c r="O69" s="120"/>
      <c r="P69" s="120"/>
      <c r="Q69" s="120"/>
      <c r="R69" s="121"/>
    </row>
    <row r="70" spans="1:18" x14ac:dyDescent="0.25">
      <c r="A70" s="119"/>
      <c r="B70" s="120"/>
      <c r="C70" s="120"/>
      <c r="D70" s="120"/>
      <c r="E70" s="120"/>
      <c r="F70" s="120"/>
      <c r="G70" s="120"/>
      <c r="H70" s="120"/>
      <c r="I70" s="121"/>
      <c r="J70" s="119"/>
      <c r="K70" s="120"/>
      <c r="L70" s="120"/>
      <c r="M70" s="120"/>
      <c r="N70" s="120"/>
      <c r="O70" s="120"/>
      <c r="P70" s="120"/>
      <c r="Q70" s="120"/>
      <c r="R70" s="121"/>
    </row>
    <row r="71" spans="1:18" x14ac:dyDescent="0.25">
      <c r="A71" s="119"/>
      <c r="B71" s="120"/>
      <c r="C71" s="120"/>
      <c r="D71" s="120"/>
      <c r="E71" s="120"/>
      <c r="F71" s="120"/>
      <c r="G71" s="120"/>
      <c r="H71" s="120"/>
      <c r="I71" s="121"/>
      <c r="J71" s="119"/>
      <c r="K71" s="120"/>
      <c r="L71" s="120"/>
      <c r="M71" s="120"/>
      <c r="N71" s="120"/>
      <c r="O71" s="120"/>
      <c r="P71" s="120"/>
      <c r="Q71" s="120"/>
      <c r="R71" s="121"/>
    </row>
    <row r="72" spans="1:18" x14ac:dyDescent="0.25">
      <c r="A72" s="119"/>
      <c r="B72" s="120"/>
      <c r="C72" s="120"/>
      <c r="D72" s="120"/>
      <c r="E72" s="120"/>
      <c r="F72" s="120"/>
      <c r="G72" s="120"/>
      <c r="H72" s="120"/>
      <c r="I72" s="121"/>
      <c r="J72" s="119"/>
      <c r="K72" s="120"/>
      <c r="L72" s="120"/>
      <c r="M72" s="120"/>
      <c r="N72" s="120"/>
      <c r="O72" s="120"/>
      <c r="P72" s="120"/>
      <c r="Q72" s="120"/>
      <c r="R72" s="121"/>
    </row>
    <row r="73" spans="1:18" x14ac:dyDescent="0.25">
      <c r="A73" s="119"/>
      <c r="B73" s="120"/>
      <c r="C73" s="120"/>
      <c r="D73" s="120"/>
      <c r="E73" s="120"/>
      <c r="F73" s="120"/>
      <c r="G73" s="120"/>
      <c r="H73" s="120"/>
      <c r="I73" s="121"/>
      <c r="J73" s="119"/>
      <c r="K73" s="120"/>
      <c r="L73" s="120"/>
      <c r="M73" s="120"/>
      <c r="N73" s="120"/>
      <c r="O73" s="120"/>
      <c r="P73" s="120"/>
      <c r="Q73" s="120"/>
      <c r="R73" s="121"/>
    </row>
    <row r="74" spans="1:18" x14ac:dyDescent="0.25">
      <c r="A74" s="119"/>
      <c r="B74" s="120"/>
      <c r="C74" s="120"/>
      <c r="D74" s="120"/>
      <c r="E74" s="120"/>
      <c r="F74" s="120"/>
      <c r="G74" s="120"/>
      <c r="H74" s="120"/>
      <c r="I74" s="121"/>
      <c r="J74" s="119"/>
      <c r="K74" s="120"/>
      <c r="L74" s="120"/>
      <c r="M74" s="120"/>
      <c r="N74" s="120"/>
      <c r="O74" s="120"/>
      <c r="P74" s="120"/>
      <c r="Q74" s="120"/>
      <c r="R74" s="121"/>
    </row>
    <row r="75" spans="1:18" x14ac:dyDescent="0.25">
      <c r="A75" s="119"/>
      <c r="B75" s="120"/>
      <c r="C75" s="120"/>
      <c r="D75" s="120"/>
      <c r="E75" s="120"/>
      <c r="F75" s="120"/>
      <c r="G75" s="120"/>
      <c r="H75" s="120"/>
      <c r="I75" s="121"/>
      <c r="J75" s="119"/>
      <c r="K75" s="120"/>
      <c r="L75" s="120"/>
      <c r="M75" s="120"/>
      <c r="N75" s="120"/>
      <c r="O75" s="120"/>
      <c r="P75" s="120"/>
      <c r="Q75" s="120"/>
      <c r="R75" s="121"/>
    </row>
    <row r="76" spans="1:18" x14ac:dyDescent="0.25">
      <c r="A76" s="119"/>
      <c r="B76" s="120"/>
      <c r="C76" s="120"/>
      <c r="D76" s="120"/>
      <c r="E76" s="120"/>
      <c r="F76" s="120"/>
      <c r="G76" s="120"/>
      <c r="H76" s="120"/>
      <c r="I76" s="121"/>
      <c r="J76" s="119"/>
      <c r="K76" s="120"/>
      <c r="L76" s="120"/>
      <c r="M76" s="120"/>
      <c r="N76" s="120"/>
      <c r="O76" s="120"/>
      <c r="P76" s="120"/>
      <c r="Q76" s="120"/>
      <c r="R76" s="121"/>
    </row>
    <row r="77" spans="1:18" x14ac:dyDescent="0.25">
      <c r="A77" s="119"/>
      <c r="B77" s="120"/>
      <c r="C77" s="120"/>
      <c r="D77" s="120"/>
      <c r="E77" s="120"/>
      <c r="F77" s="120"/>
      <c r="G77" s="120"/>
      <c r="H77" s="120"/>
      <c r="I77" s="121"/>
      <c r="J77" s="119"/>
      <c r="K77" s="120"/>
      <c r="L77" s="120"/>
      <c r="M77" s="120"/>
      <c r="N77" s="120"/>
      <c r="O77" s="120"/>
      <c r="P77" s="120"/>
      <c r="Q77" s="120"/>
      <c r="R77" s="121"/>
    </row>
    <row r="78" spans="1:18" x14ac:dyDescent="0.25">
      <c r="A78" s="119"/>
      <c r="B78" s="120"/>
      <c r="C78" s="120"/>
      <c r="D78" s="120"/>
      <c r="E78" s="120"/>
      <c r="F78" s="120"/>
      <c r="G78" s="120"/>
      <c r="H78" s="120"/>
      <c r="I78" s="121"/>
      <c r="J78" s="119"/>
      <c r="K78" s="120"/>
      <c r="L78" s="120"/>
      <c r="M78" s="120"/>
      <c r="N78" s="120"/>
      <c r="O78" s="120"/>
      <c r="P78" s="120"/>
      <c r="Q78" s="120"/>
      <c r="R78" s="121"/>
    </row>
    <row r="79" spans="1:18" x14ac:dyDescent="0.25">
      <c r="A79" s="119"/>
      <c r="B79" s="120"/>
      <c r="C79" s="120"/>
      <c r="D79" s="120"/>
      <c r="E79" s="120"/>
      <c r="F79" s="120"/>
      <c r="G79" s="120"/>
      <c r="H79" s="120"/>
      <c r="I79" s="121"/>
      <c r="J79" s="119"/>
      <c r="K79" s="120"/>
      <c r="L79" s="120"/>
      <c r="M79" s="120"/>
      <c r="N79" s="120"/>
      <c r="O79" s="120"/>
      <c r="P79" s="120"/>
      <c r="Q79" s="120"/>
      <c r="R79" s="121"/>
    </row>
    <row r="80" spans="1:18" x14ac:dyDescent="0.25">
      <c r="A80" s="119"/>
      <c r="B80" s="120"/>
      <c r="C80" s="120"/>
      <c r="D80" s="120"/>
      <c r="E80" s="120"/>
      <c r="F80" s="120"/>
      <c r="G80" s="120"/>
      <c r="H80" s="120"/>
      <c r="I80" s="121"/>
      <c r="J80" s="119"/>
      <c r="K80" s="120"/>
      <c r="L80" s="120"/>
      <c r="M80" s="120"/>
      <c r="N80" s="120"/>
      <c r="O80" s="120"/>
      <c r="P80" s="120"/>
      <c r="Q80" s="120"/>
      <c r="R80" s="121"/>
    </row>
    <row r="81" spans="1:18" x14ac:dyDescent="0.25">
      <c r="A81" s="119"/>
      <c r="B81" s="120"/>
      <c r="C81" s="120"/>
      <c r="D81" s="120"/>
      <c r="E81" s="120"/>
      <c r="F81" s="120"/>
      <c r="G81" s="120"/>
      <c r="H81" s="120"/>
      <c r="I81" s="121"/>
      <c r="J81" s="119"/>
      <c r="K81" s="120"/>
      <c r="L81" s="120"/>
      <c r="M81" s="120"/>
      <c r="N81" s="120"/>
      <c r="O81" s="120"/>
      <c r="P81" s="120"/>
      <c r="Q81" s="120"/>
      <c r="R81" s="121"/>
    </row>
    <row r="82" spans="1:18" x14ac:dyDescent="0.25">
      <c r="A82" s="119"/>
      <c r="B82" s="120"/>
      <c r="C82" s="120"/>
      <c r="D82" s="120"/>
      <c r="E82" s="120"/>
      <c r="F82" s="120"/>
      <c r="G82" s="120"/>
      <c r="H82" s="120"/>
      <c r="I82" s="121"/>
      <c r="J82" s="119"/>
      <c r="K82" s="120"/>
      <c r="L82" s="120"/>
      <c r="M82" s="120"/>
      <c r="N82" s="120"/>
      <c r="O82" s="120"/>
      <c r="P82" s="120"/>
      <c r="Q82" s="120"/>
      <c r="R82" s="121"/>
    </row>
    <row r="83" spans="1:18" x14ac:dyDescent="0.25">
      <c r="A83" s="119"/>
      <c r="B83" s="120"/>
      <c r="C83" s="120"/>
      <c r="D83" s="120"/>
      <c r="E83" s="120"/>
      <c r="F83" s="120"/>
      <c r="G83" s="120"/>
      <c r="H83" s="120"/>
      <c r="I83" s="121"/>
      <c r="J83" s="119"/>
      <c r="K83" s="120"/>
      <c r="L83" s="120"/>
      <c r="M83" s="120"/>
      <c r="N83" s="120"/>
      <c r="O83" s="120"/>
      <c r="P83" s="120"/>
      <c r="Q83" s="120"/>
      <c r="R83" s="121"/>
    </row>
    <row r="84" spans="1:18" x14ac:dyDescent="0.25">
      <c r="A84" s="119"/>
      <c r="B84" s="120"/>
      <c r="C84" s="120"/>
      <c r="D84" s="120"/>
      <c r="E84" s="120"/>
      <c r="F84" s="120"/>
      <c r="G84" s="120"/>
      <c r="H84" s="120"/>
      <c r="I84" s="121"/>
      <c r="J84" s="119"/>
      <c r="K84" s="120"/>
      <c r="L84" s="120"/>
      <c r="M84" s="120"/>
      <c r="N84" s="120"/>
      <c r="O84" s="120"/>
      <c r="P84" s="120"/>
      <c r="Q84" s="120"/>
      <c r="R84" s="121"/>
    </row>
    <row r="85" spans="1:18" x14ac:dyDescent="0.25">
      <c r="A85" s="119"/>
      <c r="B85" s="120"/>
      <c r="C85" s="120"/>
      <c r="D85" s="120"/>
      <c r="E85" s="120"/>
      <c r="F85" s="120"/>
      <c r="G85" s="120"/>
      <c r="H85" s="120"/>
      <c r="I85" s="121"/>
      <c r="J85" s="119"/>
      <c r="K85" s="120"/>
      <c r="L85" s="120"/>
      <c r="M85" s="120"/>
      <c r="N85" s="120"/>
      <c r="O85" s="120"/>
      <c r="P85" s="120"/>
      <c r="Q85" s="120"/>
      <c r="R85" s="121"/>
    </row>
    <row r="86" spans="1:18" x14ac:dyDescent="0.25">
      <c r="A86" s="119"/>
      <c r="B86" s="120"/>
      <c r="C86" s="120"/>
      <c r="D86" s="120"/>
      <c r="E86" s="120"/>
      <c r="F86" s="120"/>
      <c r="G86" s="120"/>
      <c r="H86" s="120"/>
      <c r="I86" s="121"/>
      <c r="J86" s="119"/>
      <c r="K86" s="120"/>
      <c r="L86" s="120"/>
      <c r="M86" s="120"/>
      <c r="N86" s="120"/>
      <c r="O86" s="120"/>
      <c r="P86" s="120"/>
      <c r="Q86" s="120"/>
      <c r="R86" s="121"/>
    </row>
    <row r="87" spans="1:18" x14ac:dyDescent="0.25">
      <c r="A87" s="119"/>
      <c r="B87" s="120"/>
      <c r="C87" s="120"/>
      <c r="D87" s="120"/>
      <c r="E87" s="120"/>
      <c r="F87" s="120"/>
      <c r="G87" s="120"/>
      <c r="H87" s="120"/>
      <c r="I87" s="121"/>
      <c r="J87" s="119"/>
      <c r="K87" s="120"/>
      <c r="L87" s="120"/>
      <c r="M87" s="120"/>
      <c r="N87" s="120"/>
      <c r="O87" s="120"/>
      <c r="P87" s="120"/>
      <c r="Q87" s="120"/>
      <c r="R87" s="121"/>
    </row>
    <row r="88" spans="1:18" x14ac:dyDescent="0.25">
      <c r="A88" s="119"/>
      <c r="B88" s="120"/>
      <c r="C88" s="120"/>
      <c r="D88" s="120"/>
      <c r="E88" s="120"/>
      <c r="F88" s="120"/>
      <c r="G88" s="120"/>
      <c r="H88" s="120"/>
      <c r="I88" s="121"/>
      <c r="J88" s="119"/>
      <c r="K88" s="120"/>
      <c r="L88" s="120"/>
      <c r="M88" s="120"/>
      <c r="N88" s="120"/>
      <c r="O88" s="120"/>
      <c r="P88" s="120"/>
      <c r="Q88" s="120"/>
      <c r="R88" s="121"/>
    </row>
    <row r="89" spans="1:18" x14ac:dyDescent="0.25">
      <c r="A89" s="119"/>
      <c r="B89" s="120"/>
      <c r="C89" s="120"/>
      <c r="D89" s="120"/>
      <c r="E89" s="120"/>
      <c r="F89" s="120"/>
      <c r="G89" s="120"/>
      <c r="H89" s="120"/>
      <c r="I89" s="121"/>
      <c r="J89" s="119"/>
      <c r="K89" s="120"/>
      <c r="L89" s="120"/>
      <c r="M89" s="120"/>
      <c r="N89" s="120"/>
      <c r="O89" s="120"/>
      <c r="P89" s="120"/>
      <c r="Q89" s="120"/>
      <c r="R89" s="121"/>
    </row>
    <row r="90" spans="1:18" x14ac:dyDescent="0.25">
      <c r="A90" s="119"/>
      <c r="B90" s="120"/>
      <c r="C90" s="120"/>
      <c r="D90" s="120"/>
      <c r="E90" s="120"/>
      <c r="F90" s="120"/>
      <c r="G90" s="120"/>
      <c r="H90" s="120"/>
      <c r="I90" s="121"/>
      <c r="J90" s="119"/>
      <c r="K90" s="120"/>
      <c r="L90" s="120"/>
      <c r="M90" s="120"/>
      <c r="N90" s="120"/>
      <c r="O90" s="120"/>
      <c r="P90" s="120"/>
      <c r="Q90" s="120"/>
      <c r="R90" s="121"/>
    </row>
    <row r="91" spans="1:18" x14ac:dyDescent="0.25">
      <c r="A91" s="119"/>
      <c r="B91" s="120"/>
      <c r="C91" s="120"/>
      <c r="D91" s="120"/>
      <c r="E91" s="120"/>
      <c r="F91" s="120"/>
      <c r="G91" s="120"/>
      <c r="H91" s="120"/>
      <c r="I91" s="121"/>
      <c r="J91" s="119"/>
      <c r="K91" s="120"/>
      <c r="L91" s="120"/>
      <c r="M91" s="120"/>
      <c r="N91" s="120"/>
      <c r="O91" s="120"/>
      <c r="P91" s="120"/>
      <c r="Q91" s="120"/>
      <c r="R91" s="121"/>
    </row>
    <row r="92" spans="1:18" x14ac:dyDescent="0.25">
      <c r="A92" s="119"/>
      <c r="B92" s="120"/>
      <c r="C92" s="120"/>
      <c r="D92" s="120"/>
      <c r="E92" s="120"/>
      <c r="F92" s="120"/>
      <c r="G92" s="120"/>
      <c r="H92" s="120"/>
      <c r="I92" s="121"/>
      <c r="J92" s="119"/>
      <c r="K92" s="120"/>
      <c r="L92" s="120"/>
      <c r="M92" s="120"/>
      <c r="N92" s="120"/>
      <c r="O92" s="120"/>
      <c r="P92" s="120"/>
      <c r="Q92" s="120"/>
      <c r="R92" s="121"/>
    </row>
    <row r="93" spans="1:18" x14ac:dyDescent="0.25">
      <c r="A93" s="119"/>
      <c r="B93" s="120"/>
      <c r="C93" s="120"/>
      <c r="D93" s="120"/>
      <c r="E93" s="120"/>
      <c r="F93" s="120"/>
      <c r="G93" s="120"/>
      <c r="H93" s="120"/>
      <c r="I93" s="121"/>
      <c r="J93" s="119"/>
      <c r="K93" s="120"/>
      <c r="L93" s="120"/>
      <c r="M93" s="120"/>
      <c r="N93" s="120"/>
      <c r="O93" s="120"/>
      <c r="P93" s="120"/>
      <c r="Q93" s="120"/>
      <c r="R93" s="121"/>
    </row>
    <row r="94" spans="1:18" x14ac:dyDescent="0.25">
      <c r="A94" s="119"/>
      <c r="B94" s="120"/>
      <c r="C94" s="120"/>
      <c r="D94" s="120"/>
      <c r="E94" s="120"/>
      <c r="F94" s="120"/>
      <c r="G94" s="120"/>
      <c r="H94" s="120"/>
      <c r="I94" s="121"/>
      <c r="J94" s="119"/>
      <c r="K94" s="120"/>
      <c r="L94" s="120"/>
      <c r="M94" s="120"/>
      <c r="N94" s="120"/>
      <c r="O94" s="120"/>
      <c r="P94" s="120"/>
      <c r="Q94" s="120"/>
      <c r="R94" s="121"/>
    </row>
    <row r="95" spans="1:18" x14ac:dyDescent="0.25">
      <c r="A95" s="119"/>
      <c r="B95" s="120"/>
      <c r="C95" s="120"/>
      <c r="D95" s="120"/>
      <c r="E95" s="120"/>
      <c r="F95" s="120"/>
      <c r="G95" s="120"/>
      <c r="H95" s="120"/>
      <c r="I95" s="121"/>
      <c r="J95" s="119"/>
      <c r="K95" s="120"/>
      <c r="L95" s="120"/>
      <c r="M95" s="120"/>
      <c r="N95" s="120"/>
      <c r="O95" s="120"/>
      <c r="P95" s="120"/>
      <c r="Q95" s="120"/>
      <c r="R95" s="121"/>
    </row>
    <row r="96" spans="1:18" x14ac:dyDescent="0.25">
      <c r="A96" s="119"/>
      <c r="B96" s="120"/>
      <c r="C96" s="120"/>
      <c r="D96" s="120"/>
      <c r="E96" s="120"/>
      <c r="F96" s="120"/>
      <c r="G96" s="120"/>
      <c r="H96" s="120"/>
      <c r="I96" s="121"/>
      <c r="J96" s="119"/>
      <c r="K96" s="120"/>
      <c r="L96" s="120"/>
      <c r="M96" s="120"/>
      <c r="N96" s="120"/>
      <c r="O96" s="120"/>
      <c r="P96" s="120"/>
      <c r="Q96" s="120"/>
      <c r="R96" s="121"/>
    </row>
    <row r="97" spans="1:18" x14ac:dyDescent="0.25">
      <c r="A97" s="119"/>
      <c r="B97" s="120"/>
      <c r="C97" s="120"/>
      <c r="D97" s="120"/>
      <c r="E97" s="120"/>
      <c r="F97" s="120"/>
      <c r="G97" s="120"/>
      <c r="H97" s="120"/>
      <c r="I97" s="121"/>
      <c r="J97" s="119"/>
      <c r="K97" s="120"/>
      <c r="L97" s="120"/>
      <c r="M97" s="120"/>
      <c r="N97" s="120"/>
      <c r="O97" s="120"/>
      <c r="P97" s="120"/>
      <c r="Q97" s="120"/>
      <c r="R97" s="121"/>
    </row>
    <row r="98" spans="1:18" x14ac:dyDescent="0.25">
      <c r="A98" s="119"/>
      <c r="B98" s="120"/>
      <c r="C98" s="120"/>
      <c r="D98" s="120"/>
      <c r="E98" s="120"/>
      <c r="F98" s="120"/>
      <c r="G98" s="120"/>
      <c r="H98" s="120"/>
      <c r="I98" s="121"/>
      <c r="J98" s="119"/>
      <c r="K98" s="120"/>
      <c r="L98" s="120"/>
      <c r="M98" s="120"/>
      <c r="N98" s="120"/>
      <c r="O98" s="120"/>
      <c r="P98" s="120"/>
      <c r="Q98" s="120"/>
      <c r="R98" s="121"/>
    </row>
    <row r="99" spans="1:18" x14ac:dyDescent="0.25">
      <c r="A99" s="119"/>
      <c r="B99" s="120"/>
      <c r="C99" s="120"/>
      <c r="D99" s="120"/>
      <c r="E99" s="120"/>
      <c r="F99" s="120"/>
      <c r="G99" s="120"/>
      <c r="H99" s="120"/>
      <c r="I99" s="121"/>
      <c r="J99" s="119"/>
      <c r="K99" s="120"/>
      <c r="L99" s="120"/>
      <c r="M99" s="120"/>
      <c r="N99" s="120"/>
      <c r="O99" s="120"/>
      <c r="P99" s="120"/>
      <c r="Q99" s="120"/>
      <c r="R99" s="121"/>
    </row>
    <row r="100" spans="1:18" x14ac:dyDescent="0.25">
      <c r="A100" s="119"/>
      <c r="B100" s="120"/>
      <c r="C100" s="120"/>
      <c r="D100" s="120"/>
      <c r="E100" s="120"/>
      <c r="F100" s="120"/>
      <c r="G100" s="120"/>
      <c r="H100" s="120"/>
      <c r="I100" s="121"/>
      <c r="J100" s="119"/>
      <c r="K100" s="120"/>
      <c r="L100" s="120"/>
      <c r="M100" s="120"/>
      <c r="N100" s="120"/>
      <c r="O100" s="120"/>
      <c r="P100" s="120"/>
      <c r="Q100" s="120"/>
      <c r="R100" s="121"/>
    </row>
    <row r="101" spans="1:18" x14ac:dyDescent="0.25">
      <c r="A101" s="119"/>
      <c r="B101" s="120"/>
      <c r="C101" s="120"/>
      <c r="D101" s="120"/>
      <c r="E101" s="120"/>
      <c r="F101" s="120"/>
      <c r="G101" s="120"/>
      <c r="H101" s="120"/>
      <c r="I101" s="121"/>
      <c r="J101" s="119"/>
      <c r="K101" s="120"/>
      <c r="L101" s="120"/>
      <c r="M101" s="120"/>
      <c r="N101" s="120"/>
      <c r="O101" s="120"/>
      <c r="P101" s="120"/>
      <c r="Q101" s="120"/>
      <c r="R101" s="121"/>
    </row>
    <row r="102" spans="1:18" x14ac:dyDescent="0.25">
      <c r="A102" s="119"/>
      <c r="B102" s="120"/>
      <c r="C102" s="120"/>
      <c r="D102" s="120"/>
      <c r="E102" s="120"/>
      <c r="F102" s="120"/>
      <c r="G102" s="120"/>
      <c r="H102" s="120"/>
      <c r="I102" s="121"/>
      <c r="J102" s="119"/>
      <c r="K102" s="120"/>
      <c r="L102" s="120"/>
      <c r="M102" s="120"/>
      <c r="N102" s="120"/>
      <c r="O102" s="120"/>
      <c r="P102" s="120"/>
      <c r="Q102" s="120"/>
      <c r="R102" s="121"/>
    </row>
    <row r="103" spans="1:18" x14ac:dyDescent="0.25">
      <c r="A103" s="119"/>
      <c r="B103" s="120"/>
      <c r="C103" s="120"/>
      <c r="D103" s="120"/>
      <c r="E103" s="120"/>
      <c r="F103" s="120"/>
      <c r="G103" s="120"/>
      <c r="H103" s="120"/>
      <c r="I103" s="121"/>
      <c r="J103" s="119"/>
      <c r="K103" s="120"/>
      <c r="L103" s="120"/>
      <c r="M103" s="120"/>
      <c r="N103" s="120"/>
      <c r="O103" s="120"/>
      <c r="P103" s="120"/>
      <c r="Q103" s="120"/>
      <c r="R103" s="121"/>
    </row>
    <row r="104" spans="1:18" x14ac:dyDescent="0.25">
      <c r="A104" s="119"/>
      <c r="B104" s="120"/>
      <c r="C104" s="120"/>
      <c r="D104" s="120"/>
      <c r="E104" s="120"/>
      <c r="F104" s="120"/>
      <c r="G104" s="120"/>
      <c r="H104" s="120"/>
      <c r="I104" s="121"/>
      <c r="J104" s="119"/>
      <c r="K104" s="120"/>
      <c r="L104" s="120"/>
      <c r="M104" s="120"/>
      <c r="N104" s="120"/>
      <c r="O104" s="120"/>
      <c r="P104" s="120"/>
      <c r="Q104" s="120"/>
      <c r="R104" s="121"/>
    </row>
    <row r="105" spans="1:18" x14ac:dyDescent="0.25">
      <c r="A105" s="119"/>
      <c r="B105" s="120"/>
      <c r="C105" s="120"/>
      <c r="D105" s="120"/>
      <c r="E105" s="120"/>
      <c r="F105" s="120"/>
      <c r="G105" s="120"/>
      <c r="H105" s="120"/>
      <c r="I105" s="121"/>
      <c r="J105" s="119"/>
      <c r="K105" s="120"/>
      <c r="L105" s="120"/>
      <c r="M105" s="120"/>
      <c r="N105" s="120"/>
      <c r="O105" s="120"/>
      <c r="P105" s="120"/>
      <c r="Q105" s="120"/>
      <c r="R105" s="121"/>
    </row>
    <row r="106" spans="1:18" x14ac:dyDescent="0.25">
      <c r="A106" s="119"/>
      <c r="B106" s="120"/>
      <c r="C106" s="120"/>
      <c r="D106" s="120"/>
      <c r="E106" s="120"/>
      <c r="F106" s="120"/>
      <c r="G106" s="120"/>
      <c r="H106" s="120"/>
      <c r="I106" s="121"/>
      <c r="J106" s="119"/>
      <c r="K106" s="120"/>
      <c r="L106" s="120"/>
      <c r="M106" s="120"/>
      <c r="N106" s="120"/>
      <c r="O106" s="120"/>
      <c r="P106" s="120"/>
      <c r="Q106" s="120"/>
      <c r="R106" s="121"/>
    </row>
    <row r="107" spans="1:18" x14ac:dyDescent="0.25">
      <c r="A107" s="119"/>
      <c r="B107" s="120"/>
      <c r="C107" s="120"/>
      <c r="D107" s="120"/>
      <c r="E107" s="120"/>
      <c r="F107" s="120"/>
      <c r="G107" s="120"/>
      <c r="H107" s="120"/>
      <c r="I107" s="121"/>
      <c r="J107" s="119"/>
      <c r="K107" s="120"/>
      <c r="L107" s="120"/>
      <c r="M107" s="120"/>
      <c r="N107" s="120"/>
      <c r="O107" s="120"/>
      <c r="P107" s="120"/>
      <c r="Q107" s="120"/>
      <c r="R107" s="121"/>
    </row>
    <row r="108" spans="1:18" x14ac:dyDescent="0.25">
      <c r="A108" s="119"/>
      <c r="B108" s="120"/>
      <c r="C108" s="120"/>
      <c r="D108" s="120"/>
      <c r="E108" s="120"/>
      <c r="F108" s="120"/>
      <c r="G108" s="120"/>
      <c r="H108" s="120"/>
      <c r="I108" s="121"/>
      <c r="J108" s="119"/>
      <c r="K108" s="120"/>
      <c r="L108" s="120"/>
      <c r="M108" s="120"/>
      <c r="N108" s="120"/>
      <c r="O108" s="120"/>
      <c r="P108" s="120"/>
      <c r="Q108" s="120"/>
      <c r="R108" s="121"/>
    </row>
    <row r="109" spans="1:18" x14ac:dyDescent="0.25">
      <c r="A109" s="119"/>
      <c r="B109" s="120"/>
      <c r="C109" s="120"/>
      <c r="D109" s="120"/>
      <c r="E109" s="120"/>
      <c r="F109" s="120"/>
      <c r="G109" s="120"/>
      <c r="H109" s="120"/>
      <c r="I109" s="121"/>
      <c r="J109" s="119"/>
      <c r="K109" s="120"/>
      <c r="L109" s="120"/>
      <c r="M109" s="120"/>
      <c r="N109" s="120"/>
      <c r="O109" s="120"/>
      <c r="P109" s="120"/>
      <c r="Q109" s="120"/>
      <c r="R109" s="121"/>
    </row>
    <row r="110" spans="1:18" x14ac:dyDescent="0.25">
      <c r="A110" s="119"/>
      <c r="B110" s="120"/>
      <c r="C110" s="120"/>
      <c r="D110" s="120"/>
      <c r="E110" s="120"/>
      <c r="F110" s="120"/>
      <c r="G110" s="120"/>
      <c r="H110" s="120"/>
      <c r="I110" s="121"/>
      <c r="J110" s="119"/>
      <c r="K110" s="120"/>
      <c r="L110" s="120"/>
      <c r="M110" s="120"/>
      <c r="N110" s="120"/>
      <c r="O110" s="120"/>
      <c r="P110" s="120"/>
      <c r="Q110" s="120"/>
      <c r="R110" s="121"/>
    </row>
    <row r="111" spans="1:18" x14ac:dyDescent="0.25">
      <c r="A111" s="119"/>
      <c r="B111" s="120"/>
      <c r="C111" s="120"/>
      <c r="D111" s="120"/>
      <c r="E111" s="120"/>
      <c r="F111" s="120"/>
      <c r="G111" s="120"/>
      <c r="H111" s="120"/>
      <c r="I111" s="121"/>
      <c r="J111" s="119"/>
      <c r="K111" s="120"/>
      <c r="L111" s="120"/>
      <c r="M111" s="120"/>
      <c r="N111" s="120"/>
      <c r="O111" s="120"/>
      <c r="P111" s="120"/>
      <c r="Q111" s="120"/>
      <c r="R111" s="121"/>
    </row>
    <row r="112" spans="1:18" x14ac:dyDescent="0.25">
      <c r="A112" s="119"/>
      <c r="B112" s="120"/>
      <c r="C112" s="120"/>
      <c r="D112" s="120"/>
      <c r="E112" s="120"/>
      <c r="F112" s="120"/>
      <c r="G112" s="120"/>
      <c r="H112" s="120"/>
      <c r="I112" s="121"/>
      <c r="J112" s="119"/>
      <c r="K112" s="120"/>
      <c r="L112" s="120"/>
      <c r="M112" s="120"/>
      <c r="N112" s="120"/>
      <c r="O112" s="120"/>
      <c r="P112" s="120"/>
      <c r="Q112" s="120"/>
      <c r="R112" s="121"/>
    </row>
    <row r="113" spans="1:18" x14ac:dyDescent="0.25">
      <c r="A113" s="119"/>
      <c r="B113" s="120"/>
      <c r="C113" s="120"/>
      <c r="D113" s="120"/>
      <c r="E113" s="120"/>
      <c r="F113" s="120"/>
      <c r="G113" s="120"/>
      <c r="H113" s="120"/>
      <c r="I113" s="121"/>
      <c r="J113" s="119"/>
      <c r="K113" s="120"/>
      <c r="L113" s="120"/>
      <c r="M113" s="120"/>
      <c r="N113" s="120"/>
      <c r="O113" s="120"/>
      <c r="P113" s="120"/>
      <c r="Q113" s="120"/>
      <c r="R113" s="121"/>
    </row>
    <row r="114" spans="1:18" x14ac:dyDescent="0.25">
      <c r="A114" s="119"/>
      <c r="B114" s="120"/>
      <c r="C114" s="120"/>
      <c r="D114" s="120"/>
      <c r="E114" s="120"/>
      <c r="F114" s="120"/>
      <c r="G114" s="120"/>
      <c r="H114" s="120"/>
      <c r="I114" s="121"/>
      <c r="J114" s="119"/>
      <c r="K114" s="120"/>
      <c r="L114" s="120"/>
      <c r="M114" s="120"/>
      <c r="N114" s="120"/>
      <c r="O114" s="120"/>
      <c r="P114" s="120"/>
      <c r="Q114" s="120"/>
      <c r="R114" s="121"/>
    </row>
    <row r="115" spans="1:18" x14ac:dyDescent="0.25">
      <c r="A115" s="119"/>
      <c r="B115" s="120"/>
      <c r="C115" s="120"/>
      <c r="D115" s="120"/>
      <c r="E115" s="120"/>
      <c r="F115" s="120"/>
      <c r="G115" s="120"/>
      <c r="H115" s="120"/>
      <c r="I115" s="121"/>
      <c r="J115" s="119"/>
      <c r="K115" s="120"/>
      <c r="L115" s="120"/>
      <c r="M115" s="120"/>
      <c r="N115" s="120"/>
      <c r="O115" s="120"/>
      <c r="P115" s="120"/>
      <c r="Q115" s="120"/>
      <c r="R115" s="121"/>
    </row>
    <row r="116" spans="1:18" x14ac:dyDescent="0.25">
      <c r="A116" s="119"/>
      <c r="B116" s="120"/>
      <c r="C116" s="120"/>
      <c r="D116" s="120"/>
      <c r="E116" s="120"/>
      <c r="F116" s="120"/>
      <c r="G116" s="120"/>
      <c r="H116" s="120"/>
      <c r="I116" s="121"/>
      <c r="J116" s="119"/>
      <c r="K116" s="120"/>
      <c r="L116" s="120"/>
      <c r="M116" s="120"/>
      <c r="N116" s="120"/>
      <c r="O116" s="120"/>
      <c r="P116" s="120"/>
      <c r="Q116" s="120"/>
      <c r="R116" s="121"/>
    </row>
    <row r="117" spans="1:18" x14ac:dyDescent="0.25">
      <c r="A117" s="119"/>
      <c r="B117" s="120"/>
      <c r="C117" s="120"/>
      <c r="D117" s="120"/>
      <c r="E117" s="120"/>
      <c r="F117" s="120"/>
      <c r="G117" s="120"/>
      <c r="H117" s="120"/>
      <c r="I117" s="121"/>
      <c r="J117" s="119"/>
      <c r="K117" s="120"/>
      <c r="L117" s="120"/>
      <c r="M117" s="120"/>
      <c r="N117" s="120"/>
      <c r="O117" s="120"/>
      <c r="P117" s="120"/>
      <c r="Q117" s="120"/>
      <c r="R117" s="121"/>
    </row>
    <row r="118" spans="1:18" x14ac:dyDescent="0.25">
      <c r="A118" s="119"/>
      <c r="B118" s="120"/>
      <c r="C118" s="120"/>
      <c r="D118" s="120"/>
      <c r="E118" s="120"/>
      <c r="F118" s="120"/>
      <c r="G118" s="120"/>
      <c r="H118" s="120"/>
      <c r="I118" s="121"/>
      <c r="J118" s="119"/>
      <c r="K118" s="120"/>
      <c r="L118" s="120"/>
      <c r="M118" s="120"/>
      <c r="N118" s="120"/>
      <c r="O118" s="120"/>
      <c r="P118" s="120"/>
      <c r="Q118" s="120"/>
      <c r="R118" s="121"/>
    </row>
    <row r="119" spans="1:18" x14ac:dyDescent="0.25">
      <c r="A119" s="119"/>
      <c r="B119" s="120"/>
      <c r="C119" s="120"/>
      <c r="D119" s="120"/>
      <c r="E119" s="120"/>
      <c r="F119" s="120"/>
      <c r="G119" s="120"/>
      <c r="H119" s="120"/>
      <c r="I119" s="121"/>
      <c r="J119" s="119"/>
      <c r="K119" s="120"/>
      <c r="L119" s="120"/>
      <c r="M119" s="120"/>
      <c r="N119" s="120"/>
      <c r="O119" s="120"/>
      <c r="P119" s="120"/>
      <c r="Q119" s="120"/>
      <c r="R119" s="121"/>
    </row>
    <row r="120" spans="1:18" x14ac:dyDescent="0.25">
      <c r="A120" s="119"/>
      <c r="B120" s="120"/>
      <c r="C120" s="120"/>
      <c r="D120" s="120"/>
      <c r="E120" s="120"/>
      <c r="F120" s="120"/>
      <c r="G120" s="120"/>
      <c r="H120" s="120"/>
      <c r="I120" s="121"/>
      <c r="J120" s="119"/>
      <c r="K120" s="120"/>
      <c r="L120" s="120"/>
      <c r="M120" s="120"/>
      <c r="N120" s="120"/>
      <c r="O120" s="120"/>
      <c r="P120" s="120"/>
      <c r="Q120" s="120"/>
      <c r="R120" s="121"/>
    </row>
    <row r="121" spans="1:18" x14ac:dyDescent="0.25">
      <c r="A121" s="119"/>
      <c r="B121" s="120"/>
      <c r="C121" s="120"/>
      <c r="D121" s="120"/>
      <c r="E121" s="120"/>
      <c r="F121" s="120"/>
      <c r="G121" s="120"/>
      <c r="H121" s="120"/>
      <c r="I121" s="121"/>
      <c r="J121" s="119"/>
      <c r="K121" s="120"/>
      <c r="L121" s="120"/>
      <c r="M121" s="120"/>
      <c r="N121" s="120"/>
      <c r="O121" s="120"/>
      <c r="P121" s="120"/>
      <c r="Q121" s="120"/>
      <c r="R121" s="121"/>
    </row>
    <row r="122" spans="1:18" x14ac:dyDescent="0.25">
      <c r="A122" s="119"/>
      <c r="B122" s="120"/>
      <c r="C122" s="120"/>
      <c r="D122" s="120"/>
      <c r="E122" s="120"/>
      <c r="F122" s="120"/>
      <c r="G122" s="120"/>
      <c r="H122" s="120"/>
      <c r="I122" s="121"/>
      <c r="J122" s="119"/>
      <c r="K122" s="120"/>
      <c r="L122" s="120"/>
      <c r="M122" s="120"/>
      <c r="N122" s="120"/>
      <c r="O122" s="120"/>
      <c r="P122" s="120"/>
      <c r="Q122" s="120"/>
      <c r="R122" s="121"/>
    </row>
    <row r="123" spans="1:18" x14ac:dyDescent="0.25">
      <c r="A123" s="119"/>
      <c r="B123" s="120"/>
      <c r="C123" s="120"/>
      <c r="D123" s="120"/>
      <c r="E123" s="120"/>
      <c r="F123" s="120"/>
      <c r="G123" s="120"/>
      <c r="H123" s="120"/>
      <c r="I123" s="121"/>
      <c r="J123" s="119"/>
      <c r="K123" s="120"/>
      <c r="L123" s="120"/>
      <c r="M123" s="120"/>
      <c r="N123" s="120"/>
      <c r="O123" s="120"/>
      <c r="P123" s="120"/>
      <c r="Q123" s="120"/>
      <c r="R123" s="121"/>
    </row>
    <row r="124" spans="1:18" x14ac:dyDescent="0.25">
      <c r="A124" s="119"/>
      <c r="B124" s="120"/>
      <c r="C124" s="120"/>
      <c r="D124" s="120"/>
      <c r="E124" s="120"/>
      <c r="F124" s="120"/>
      <c r="G124" s="120"/>
      <c r="H124" s="120"/>
      <c r="I124" s="121"/>
      <c r="J124" s="119"/>
      <c r="K124" s="120"/>
      <c r="L124" s="120"/>
      <c r="M124" s="120"/>
      <c r="N124" s="120"/>
      <c r="O124" s="120"/>
      <c r="P124" s="120"/>
      <c r="Q124" s="120"/>
      <c r="R124" s="121"/>
    </row>
    <row r="125" spans="1:18" x14ac:dyDescent="0.25">
      <c r="A125" s="119"/>
      <c r="B125" s="120"/>
      <c r="C125" s="120"/>
      <c r="D125" s="120"/>
      <c r="E125" s="120"/>
      <c r="F125" s="120"/>
      <c r="G125" s="120"/>
      <c r="H125" s="120"/>
      <c r="I125" s="121"/>
      <c r="J125" s="119"/>
      <c r="K125" s="120"/>
      <c r="L125" s="120"/>
      <c r="M125" s="120"/>
      <c r="N125" s="120"/>
      <c r="O125" s="120"/>
      <c r="P125" s="120"/>
      <c r="Q125" s="120"/>
      <c r="R125" s="121"/>
    </row>
    <row r="126" spans="1:18" x14ac:dyDescent="0.25">
      <c r="A126" s="119"/>
      <c r="B126" s="120"/>
      <c r="C126" s="120"/>
      <c r="D126" s="120"/>
      <c r="E126" s="120"/>
      <c r="F126" s="120"/>
      <c r="G126" s="120"/>
      <c r="H126" s="120"/>
      <c r="I126" s="121"/>
      <c r="J126" s="119"/>
      <c r="K126" s="120"/>
      <c r="L126" s="120"/>
      <c r="M126" s="120"/>
      <c r="N126" s="120"/>
      <c r="O126" s="120"/>
      <c r="P126" s="120"/>
      <c r="Q126" s="120"/>
      <c r="R126" s="121"/>
    </row>
    <row r="127" spans="1:18" x14ac:dyDescent="0.25">
      <c r="A127" s="119"/>
      <c r="B127" s="120"/>
      <c r="C127" s="120"/>
      <c r="D127" s="120"/>
      <c r="E127" s="120"/>
      <c r="F127" s="120"/>
      <c r="G127" s="120"/>
      <c r="H127" s="120"/>
      <c r="I127" s="121"/>
      <c r="J127" s="119"/>
      <c r="K127" s="120"/>
      <c r="L127" s="120"/>
      <c r="M127" s="120"/>
      <c r="N127" s="120"/>
      <c r="O127" s="120"/>
      <c r="P127" s="120"/>
      <c r="Q127" s="120"/>
      <c r="R127" s="121"/>
    </row>
    <row r="128" spans="1:18" x14ac:dyDescent="0.25">
      <c r="A128" s="119"/>
      <c r="B128" s="120"/>
      <c r="C128" s="120"/>
      <c r="D128" s="120"/>
      <c r="E128" s="120"/>
      <c r="F128" s="120"/>
      <c r="G128" s="120"/>
      <c r="H128" s="120"/>
      <c r="I128" s="121"/>
      <c r="J128" s="119"/>
      <c r="K128" s="120"/>
      <c r="L128" s="120"/>
      <c r="M128" s="120"/>
      <c r="N128" s="120"/>
      <c r="O128" s="120"/>
      <c r="P128" s="120"/>
      <c r="Q128" s="120"/>
      <c r="R128" s="121"/>
    </row>
    <row r="129" spans="1:18" x14ac:dyDescent="0.25">
      <c r="A129" s="119"/>
      <c r="B129" s="120"/>
      <c r="C129" s="120"/>
      <c r="D129" s="120"/>
      <c r="E129" s="120"/>
      <c r="F129" s="120"/>
      <c r="G129" s="120"/>
      <c r="H129" s="120"/>
      <c r="I129" s="121"/>
      <c r="J129" s="119"/>
      <c r="K129" s="120"/>
      <c r="L129" s="120"/>
      <c r="M129" s="120"/>
      <c r="N129" s="120"/>
      <c r="O129" s="120"/>
      <c r="P129" s="120"/>
      <c r="Q129" s="120"/>
      <c r="R129" s="121"/>
    </row>
    <row r="130" spans="1:18" x14ac:dyDescent="0.25">
      <c r="A130" s="119"/>
      <c r="B130" s="120"/>
      <c r="C130" s="120"/>
      <c r="D130" s="120"/>
      <c r="E130" s="120"/>
      <c r="F130" s="120"/>
      <c r="G130" s="120"/>
      <c r="H130" s="120"/>
      <c r="I130" s="121"/>
      <c r="J130" s="119"/>
      <c r="K130" s="120"/>
      <c r="L130" s="120"/>
      <c r="M130" s="120"/>
      <c r="N130" s="120"/>
      <c r="O130" s="120"/>
      <c r="P130" s="120"/>
      <c r="Q130" s="120"/>
      <c r="R130" s="121"/>
    </row>
    <row r="131" spans="1:18" x14ac:dyDescent="0.25">
      <c r="A131" s="119"/>
      <c r="B131" s="120"/>
      <c r="C131" s="120"/>
      <c r="D131" s="120"/>
      <c r="E131" s="120"/>
      <c r="F131" s="120"/>
      <c r="G131" s="120"/>
      <c r="H131" s="120"/>
      <c r="I131" s="121"/>
      <c r="J131" s="119"/>
      <c r="K131" s="120"/>
      <c r="L131" s="120"/>
      <c r="M131" s="120"/>
      <c r="N131" s="120"/>
      <c r="O131" s="120"/>
      <c r="P131" s="120"/>
      <c r="Q131" s="120"/>
      <c r="R131" s="121"/>
    </row>
    <row r="132" spans="1:18" x14ac:dyDescent="0.25">
      <c r="A132" s="119"/>
      <c r="B132" s="120"/>
      <c r="C132" s="120"/>
      <c r="D132" s="120"/>
      <c r="E132" s="120"/>
      <c r="F132" s="120"/>
      <c r="G132" s="120"/>
      <c r="H132" s="120"/>
      <c r="I132" s="121"/>
      <c r="J132" s="119"/>
      <c r="K132" s="120"/>
      <c r="L132" s="120"/>
      <c r="M132" s="120"/>
      <c r="N132" s="120"/>
      <c r="O132" s="120"/>
      <c r="P132" s="120"/>
      <c r="Q132" s="120"/>
      <c r="R132" s="121"/>
    </row>
    <row r="133" spans="1:18" x14ac:dyDescent="0.25">
      <c r="A133" s="119"/>
      <c r="B133" s="120"/>
      <c r="C133" s="120"/>
      <c r="D133" s="120"/>
      <c r="E133" s="120"/>
      <c r="F133" s="120"/>
      <c r="G133" s="120"/>
      <c r="H133" s="120"/>
      <c r="I133" s="121"/>
      <c r="J133" s="119"/>
      <c r="K133" s="120"/>
      <c r="L133" s="120"/>
      <c r="M133" s="120"/>
      <c r="N133" s="120"/>
      <c r="O133" s="120"/>
      <c r="P133" s="120"/>
      <c r="Q133" s="120"/>
      <c r="R133" s="121"/>
    </row>
    <row r="134" spans="1:18" x14ac:dyDescent="0.25">
      <c r="A134" s="119"/>
      <c r="B134" s="120"/>
      <c r="C134" s="120"/>
      <c r="D134" s="120"/>
      <c r="E134" s="120"/>
      <c r="F134" s="120"/>
      <c r="G134" s="120"/>
      <c r="H134" s="120"/>
      <c r="I134" s="121"/>
      <c r="J134" s="119"/>
      <c r="K134" s="120"/>
      <c r="L134" s="120"/>
      <c r="M134" s="120"/>
      <c r="N134" s="120"/>
      <c r="O134" s="120"/>
      <c r="P134" s="120"/>
      <c r="Q134" s="120"/>
      <c r="R134" s="121"/>
    </row>
    <row r="135" spans="1:18" x14ac:dyDescent="0.25">
      <c r="A135" s="119"/>
      <c r="B135" s="120"/>
      <c r="C135" s="120"/>
      <c r="D135" s="120"/>
      <c r="E135" s="120"/>
      <c r="F135" s="120"/>
      <c r="G135" s="120"/>
      <c r="H135" s="120"/>
      <c r="I135" s="121"/>
      <c r="J135" s="119"/>
      <c r="K135" s="120"/>
      <c r="L135" s="120"/>
      <c r="M135" s="120"/>
      <c r="N135" s="120"/>
      <c r="O135" s="120"/>
      <c r="P135" s="120"/>
      <c r="Q135" s="120"/>
      <c r="R135" s="121"/>
    </row>
    <row r="136" spans="1:18" x14ac:dyDescent="0.25">
      <c r="A136" s="119"/>
      <c r="B136" s="120"/>
      <c r="C136" s="120"/>
      <c r="D136" s="120"/>
      <c r="E136" s="120"/>
      <c r="F136" s="120"/>
      <c r="G136" s="120"/>
      <c r="H136" s="120"/>
      <c r="I136" s="121"/>
      <c r="J136" s="119"/>
      <c r="K136" s="120"/>
      <c r="L136" s="120"/>
      <c r="M136" s="120"/>
      <c r="N136" s="120"/>
      <c r="O136" s="120"/>
      <c r="P136" s="120"/>
      <c r="Q136" s="120"/>
      <c r="R136" s="121"/>
    </row>
    <row r="137" spans="1:18" x14ac:dyDescent="0.25">
      <c r="A137" s="119"/>
      <c r="B137" s="120"/>
      <c r="C137" s="120"/>
      <c r="D137" s="120"/>
      <c r="E137" s="120"/>
      <c r="F137" s="120"/>
      <c r="G137" s="120"/>
      <c r="H137" s="120"/>
      <c r="I137" s="121"/>
      <c r="J137" s="119"/>
      <c r="K137" s="120"/>
      <c r="L137" s="120"/>
      <c r="M137" s="120"/>
      <c r="N137" s="120"/>
      <c r="O137" s="120"/>
      <c r="P137" s="120"/>
      <c r="Q137" s="120"/>
      <c r="R137" s="121"/>
    </row>
    <row r="138" spans="1:18" x14ac:dyDescent="0.25">
      <c r="A138" s="119"/>
      <c r="B138" s="120"/>
      <c r="C138" s="120"/>
      <c r="D138" s="120"/>
      <c r="E138" s="120"/>
      <c r="F138" s="120"/>
      <c r="G138" s="120"/>
      <c r="H138" s="120"/>
      <c r="I138" s="121"/>
      <c r="J138" s="119"/>
      <c r="K138" s="120"/>
      <c r="L138" s="120"/>
      <c r="M138" s="120"/>
      <c r="N138" s="120"/>
      <c r="O138" s="120"/>
      <c r="P138" s="120"/>
      <c r="Q138" s="120"/>
      <c r="R138" s="121"/>
    </row>
    <row r="139" spans="1:18" x14ac:dyDescent="0.25">
      <c r="A139" s="119"/>
      <c r="B139" s="120"/>
      <c r="C139" s="120"/>
      <c r="D139" s="120"/>
      <c r="E139" s="120"/>
      <c r="F139" s="120"/>
      <c r="G139" s="120"/>
      <c r="H139" s="120"/>
      <c r="I139" s="121"/>
      <c r="J139" s="119"/>
      <c r="K139" s="120"/>
      <c r="L139" s="120"/>
      <c r="M139" s="120"/>
      <c r="N139" s="120"/>
      <c r="O139" s="120"/>
      <c r="P139" s="120"/>
      <c r="Q139" s="120"/>
      <c r="R139" s="121"/>
    </row>
    <row r="140" spans="1:18" x14ac:dyDescent="0.25">
      <c r="A140" s="119"/>
      <c r="B140" s="120"/>
      <c r="C140" s="120"/>
      <c r="D140" s="120"/>
      <c r="E140" s="120"/>
      <c r="F140" s="120"/>
      <c r="G140" s="120"/>
      <c r="H140" s="120"/>
      <c r="I140" s="121"/>
      <c r="J140" s="119"/>
      <c r="K140" s="120"/>
      <c r="L140" s="120"/>
      <c r="M140" s="120"/>
      <c r="N140" s="120"/>
      <c r="O140" s="120"/>
      <c r="P140" s="120"/>
      <c r="Q140" s="120"/>
      <c r="R140" s="121"/>
    </row>
    <row r="141" spans="1:18" x14ac:dyDescent="0.25">
      <c r="A141" s="119"/>
      <c r="B141" s="120"/>
      <c r="C141" s="120"/>
      <c r="D141" s="120"/>
      <c r="E141" s="120"/>
      <c r="F141" s="120"/>
      <c r="G141" s="120"/>
      <c r="H141" s="120"/>
      <c r="I141" s="121"/>
      <c r="J141" s="119"/>
      <c r="K141" s="120"/>
      <c r="L141" s="120"/>
      <c r="M141" s="120"/>
      <c r="N141" s="120"/>
      <c r="O141" s="120"/>
      <c r="P141" s="120"/>
      <c r="Q141" s="120"/>
      <c r="R141" s="121"/>
    </row>
    <row r="142" spans="1:18" x14ac:dyDescent="0.25">
      <c r="A142" s="119"/>
      <c r="B142" s="120"/>
      <c r="C142" s="120"/>
      <c r="D142" s="120"/>
      <c r="E142" s="120"/>
      <c r="F142" s="120"/>
      <c r="G142" s="120"/>
      <c r="H142" s="120"/>
      <c r="I142" s="121"/>
      <c r="J142" s="119"/>
      <c r="K142" s="120"/>
      <c r="L142" s="120"/>
      <c r="M142" s="120"/>
      <c r="N142" s="120"/>
      <c r="O142" s="120"/>
      <c r="P142" s="120"/>
      <c r="Q142" s="120"/>
      <c r="R142" s="121"/>
    </row>
    <row r="143" spans="1:18" x14ac:dyDescent="0.25">
      <c r="A143" s="119"/>
      <c r="B143" s="120"/>
      <c r="C143" s="120"/>
      <c r="D143" s="120"/>
      <c r="E143" s="120"/>
      <c r="F143" s="120"/>
      <c r="G143" s="120"/>
      <c r="H143" s="120"/>
      <c r="I143" s="121"/>
      <c r="J143" s="119"/>
      <c r="K143" s="120"/>
      <c r="L143" s="120"/>
      <c r="M143" s="120"/>
      <c r="N143" s="120"/>
      <c r="O143" s="120"/>
      <c r="P143" s="120"/>
      <c r="Q143" s="120"/>
      <c r="R143" s="121"/>
    </row>
    <row r="144" spans="1:18" x14ac:dyDescent="0.25">
      <c r="A144" s="119"/>
      <c r="B144" s="120"/>
      <c r="C144" s="120"/>
      <c r="D144" s="120"/>
      <c r="E144" s="120"/>
      <c r="F144" s="120"/>
      <c r="G144" s="120"/>
      <c r="H144" s="120"/>
      <c r="I144" s="121"/>
      <c r="J144" s="119"/>
      <c r="K144" s="120"/>
      <c r="L144" s="120"/>
      <c r="M144" s="120"/>
      <c r="N144" s="120"/>
      <c r="O144" s="120"/>
      <c r="P144" s="120"/>
      <c r="Q144" s="120"/>
      <c r="R144" s="121"/>
    </row>
    <row r="145" spans="1:18" x14ac:dyDescent="0.25">
      <c r="A145" s="119"/>
      <c r="B145" s="120"/>
      <c r="C145" s="120"/>
      <c r="D145" s="120"/>
      <c r="E145" s="120"/>
      <c r="F145" s="120"/>
      <c r="G145" s="120"/>
      <c r="H145" s="120"/>
      <c r="I145" s="121"/>
      <c r="J145" s="119"/>
      <c r="K145" s="120"/>
      <c r="L145" s="120"/>
      <c r="M145" s="120"/>
      <c r="N145" s="120"/>
      <c r="O145" s="120"/>
      <c r="P145" s="120"/>
      <c r="Q145" s="120"/>
      <c r="R145" s="121"/>
    </row>
    <row r="146" spans="1:18" x14ac:dyDescent="0.25">
      <c r="A146" s="119"/>
      <c r="B146" s="120"/>
      <c r="C146" s="120"/>
      <c r="D146" s="120"/>
      <c r="E146" s="120"/>
      <c r="F146" s="120"/>
      <c r="G146" s="120"/>
      <c r="H146" s="120"/>
      <c r="I146" s="121"/>
      <c r="J146" s="119"/>
      <c r="K146" s="120"/>
      <c r="L146" s="120"/>
      <c r="M146" s="120"/>
      <c r="N146" s="120"/>
      <c r="O146" s="120"/>
      <c r="P146" s="120"/>
      <c r="Q146" s="120"/>
      <c r="R146" s="121"/>
    </row>
    <row r="147" spans="1:18" x14ac:dyDescent="0.25">
      <c r="A147" s="119"/>
      <c r="B147" s="120"/>
      <c r="C147" s="120"/>
      <c r="D147" s="120"/>
      <c r="E147" s="120"/>
      <c r="F147" s="120"/>
      <c r="G147" s="120"/>
      <c r="H147" s="120"/>
      <c r="I147" s="121"/>
      <c r="J147" s="119"/>
      <c r="K147" s="120"/>
      <c r="L147" s="120"/>
      <c r="M147" s="120"/>
      <c r="N147" s="120"/>
      <c r="O147" s="120"/>
      <c r="P147" s="120"/>
      <c r="Q147" s="120"/>
      <c r="R147" s="121"/>
    </row>
    <row r="148" spans="1:18" x14ac:dyDescent="0.25">
      <c r="A148" s="119"/>
      <c r="B148" s="120"/>
      <c r="C148" s="120"/>
      <c r="D148" s="120"/>
      <c r="E148" s="120"/>
      <c r="F148" s="120"/>
      <c r="G148" s="120"/>
      <c r="H148" s="120"/>
      <c r="I148" s="121"/>
      <c r="J148" s="119"/>
      <c r="K148" s="120"/>
      <c r="L148" s="120"/>
      <c r="M148" s="120"/>
      <c r="N148" s="120"/>
      <c r="O148" s="120"/>
      <c r="P148" s="120"/>
      <c r="Q148" s="120"/>
      <c r="R148" s="121"/>
    </row>
    <row r="149" spans="1:18" x14ac:dyDescent="0.25">
      <c r="A149" s="119"/>
      <c r="B149" s="120"/>
      <c r="C149" s="120"/>
      <c r="D149" s="120"/>
      <c r="E149" s="120"/>
      <c r="F149" s="120"/>
      <c r="G149" s="120"/>
      <c r="H149" s="120"/>
      <c r="I149" s="121"/>
      <c r="J149" s="119"/>
      <c r="K149" s="120"/>
      <c r="L149" s="120"/>
      <c r="M149" s="120"/>
      <c r="N149" s="120"/>
      <c r="O149" s="120"/>
      <c r="P149" s="120"/>
      <c r="Q149" s="120"/>
      <c r="R149" s="121"/>
    </row>
    <row r="150" spans="1:18" x14ac:dyDescent="0.25">
      <c r="A150" s="119"/>
      <c r="B150" s="120"/>
      <c r="C150" s="120"/>
      <c r="D150" s="120"/>
      <c r="E150" s="120"/>
      <c r="F150" s="120"/>
      <c r="G150" s="120"/>
      <c r="H150" s="120"/>
      <c r="I150" s="121"/>
      <c r="J150" s="119"/>
      <c r="K150" s="120"/>
      <c r="L150" s="120"/>
      <c r="M150" s="120"/>
      <c r="N150" s="120"/>
      <c r="O150" s="120"/>
      <c r="P150" s="120"/>
      <c r="Q150" s="120"/>
      <c r="R150" s="121"/>
    </row>
    <row r="151" spans="1:18" x14ac:dyDescent="0.25">
      <c r="A151" s="119"/>
      <c r="B151" s="120"/>
      <c r="C151" s="120"/>
      <c r="D151" s="120"/>
      <c r="E151" s="120"/>
      <c r="F151" s="120"/>
      <c r="G151" s="120"/>
      <c r="H151" s="120"/>
      <c r="I151" s="121"/>
      <c r="J151" s="119"/>
      <c r="K151" s="120"/>
      <c r="L151" s="120"/>
      <c r="M151" s="120"/>
      <c r="N151" s="120"/>
      <c r="O151" s="120"/>
      <c r="P151" s="120"/>
      <c r="Q151" s="120"/>
      <c r="R151" s="121"/>
    </row>
    <row r="152" spans="1:18" x14ac:dyDescent="0.25">
      <c r="A152" s="119"/>
      <c r="B152" s="120"/>
      <c r="C152" s="120"/>
      <c r="D152" s="120"/>
      <c r="E152" s="120"/>
      <c r="F152" s="120"/>
      <c r="G152" s="120"/>
      <c r="H152" s="120"/>
      <c r="I152" s="121"/>
      <c r="J152" s="119"/>
      <c r="K152" s="120"/>
      <c r="L152" s="120"/>
      <c r="M152" s="120"/>
      <c r="N152" s="120"/>
      <c r="O152" s="120"/>
      <c r="P152" s="120"/>
      <c r="Q152" s="120"/>
      <c r="R152" s="121"/>
    </row>
    <row r="153" spans="1:18" x14ac:dyDescent="0.25">
      <c r="A153" s="119"/>
      <c r="B153" s="120"/>
      <c r="C153" s="120"/>
      <c r="D153" s="120"/>
      <c r="E153" s="120"/>
      <c r="F153" s="120"/>
      <c r="G153" s="120"/>
      <c r="H153" s="120"/>
      <c r="I153" s="121"/>
      <c r="J153" s="119"/>
      <c r="K153" s="120"/>
      <c r="L153" s="120"/>
      <c r="M153" s="120"/>
      <c r="N153" s="120"/>
      <c r="O153" s="120"/>
      <c r="P153" s="120"/>
      <c r="Q153" s="120"/>
      <c r="R153" s="121"/>
    </row>
    <row r="154" spans="1:18" x14ac:dyDescent="0.25">
      <c r="A154" s="119"/>
      <c r="B154" s="120"/>
      <c r="C154" s="120"/>
      <c r="D154" s="120"/>
      <c r="E154" s="120"/>
      <c r="F154" s="120"/>
      <c r="G154" s="120"/>
      <c r="H154" s="120"/>
      <c r="I154" s="121"/>
      <c r="J154" s="119"/>
      <c r="K154" s="120"/>
      <c r="L154" s="120"/>
      <c r="M154" s="120"/>
      <c r="N154" s="120"/>
      <c r="O154" s="120"/>
      <c r="P154" s="120"/>
      <c r="Q154" s="120"/>
      <c r="R154" s="121"/>
    </row>
    <row r="155" spans="1:18" x14ac:dyDescent="0.25">
      <c r="A155" s="119"/>
      <c r="B155" s="120"/>
      <c r="C155" s="120"/>
      <c r="D155" s="120"/>
      <c r="E155" s="120"/>
      <c r="F155" s="120"/>
      <c r="G155" s="120"/>
      <c r="H155" s="120"/>
      <c r="I155" s="121"/>
      <c r="J155" s="119"/>
      <c r="K155" s="120"/>
      <c r="L155" s="120"/>
      <c r="M155" s="120"/>
      <c r="N155" s="120"/>
      <c r="O155" s="120"/>
      <c r="P155" s="120"/>
      <c r="Q155" s="120"/>
      <c r="R155" s="121"/>
    </row>
    <row r="156" spans="1:18" x14ac:dyDescent="0.25">
      <c r="A156" s="119"/>
      <c r="B156" s="120"/>
      <c r="C156" s="120"/>
      <c r="D156" s="120"/>
      <c r="E156" s="120"/>
      <c r="F156" s="120"/>
      <c r="G156" s="120"/>
      <c r="H156" s="120"/>
      <c r="I156" s="121"/>
      <c r="J156" s="119"/>
      <c r="K156" s="120"/>
      <c r="L156" s="120"/>
      <c r="M156" s="120"/>
      <c r="N156" s="120"/>
      <c r="O156" s="120"/>
      <c r="P156" s="120"/>
      <c r="Q156" s="120"/>
      <c r="R156" s="121"/>
    </row>
    <row r="157" spans="1:18" x14ac:dyDescent="0.25">
      <c r="A157" s="119"/>
      <c r="B157" s="120"/>
      <c r="C157" s="120"/>
      <c r="D157" s="120"/>
      <c r="E157" s="120"/>
      <c r="F157" s="120"/>
      <c r="G157" s="120"/>
      <c r="H157" s="120"/>
      <c r="I157" s="121"/>
      <c r="J157" s="119"/>
      <c r="K157" s="120"/>
      <c r="L157" s="120"/>
      <c r="M157" s="120"/>
      <c r="N157" s="120"/>
      <c r="O157" s="120"/>
      <c r="P157" s="120"/>
      <c r="Q157" s="120"/>
      <c r="R157" s="121"/>
    </row>
    <row r="158" spans="1:18" x14ac:dyDescent="0.25">
      <c r="A158" s="119"/>
      <c r="B158" s="120"/>
      <c r="C158" s="120"/>
      <c r="D158" s="120"/>
      <c r="E158" s="120"/>
      <c r="F158" s="120"/>
      <c r="G158" s="120"/>
      <c r="H158" s="120"/>
      <c r="I158" s="121"/>
      <c r="J158" s="119"/>
      <c r="K158" s="120"/>
      <c r="L158" s="120"/>
      <c r="M158" s="120"/>
      <c r="N158" s="120"/>
      <c r="O158" s="120"/>
      <c r="P158" s="120"/>
      <c r="Q158" s="120"/>
      <c r="R158" s="121"/>
    </row>
    <row r="159" spans="1:18" x14ac:dyDescent="0.25">
      <c r="A159" s="119"/>
      <c r="B159" s="120"/>
      <c r="C159" s="120"/>
      <c r="D159" s="120"/>
      <c r="E159" s="120"/>
      <c r="F159" s="120"/>
      <c r="G159" s="120"/>
      <c r="H159" s="120"/>
      <c r="I159" s="121"/>
      <c r="J159" s="119"/>
      <c r="K159" s="120"/>
      <c r="L159" s="120"/>
      <c r="M159" s="120"/>
      <c r="N159" s="120"/>
      <c r="O159" s="120"/>
      <c r="P159" s="120"/>
      <c r="Q159" s="120"/>
      <c r="R159" s="121"/>
    </row>
    <row r="160" spans="1:18" x14ac:dyDescent="0.25">
      <c r="A160" s="119"/>
      <c r="B160" s="120"/>
      <c r="C160" s="120"/>
      <c r="D160" s="120"/>
      <c r="E160" s="120"/>
      <c r="F160" s="120"/>
      <c r="G160" s="120"/>
      <c r="H160" s="120"/>
      <c r="I160" s="121"/>
      <c r="J160" s="119"/>
      <c r="K160" s="120"/>
      <c r="L160" s="120"/>
      <c r="M160" s="120"/>
      <c r="N160" s="120"/>
      <c r="O160" s="120"/>
      <c r="P160" s="120"/>
      <c r="Q160" s="120"/>
      <c r="R160" s="121"/>
    </row>
    <row r="161" spans="1:18" x14ac:dyDescent="0.25">
      <c r="A161" s="119"/>
      <c r="B161" s="120"/>
      <c r="C161" s="120"/>
      <c r="D161" s="120"/>
      <c r="E161" s="120"/>
      <c r="F161" s="120"/>
      <c r="G161" s="120"/>
      <c r="H161" s="120"/>
      <c r="I161" s="121"/>
      <c r="J161" s="119"/>
      <c r="K161" s="120"/>
      <c r="L161" s="120"/>
      <c r="M161" s="120"/>
      <c r="N161" s="120"/>
      <c r="O161" s="120"/>
      <c r="P161" s="120"/>
      <c r="Q161" s="120"/>
      <c r="R161" s="121"/>
    </row>
    <row r="162" spans="1:18" x14ac:dyDescent="0.25">
      <c r="A162" s="119"/>
      <c r="B162" s="120"/>
      <c r="C162" s="120"/>
      <c r="D162" s="120"/>
      <c r="E162" s="120"/>
      <c r="F162" s="120"/>
      <c r="G162" s="120"/>
      <c r="H162" s="120"/>
      <c r="I162" s="121"/>
      <c r="J162" s="119"/>
      <c r="K162" s="120"/>
      <c r="L162" s="120"/>
      <c r="M162" s="120"/>
      <c r="N162" s="120"/>
      <c r="O162" s="120"/>
      <c r="P162" s="120"/>
      <c r="Q162" s="120"/>
      <c r="R162" s="121"/>
    </row>
    <row r="163" spans="1:18" x14ac:dyDescent="0.25">
      <c r="A163" s="119"/>
      <c r="B163" s="120"/>
      <c r="C163" s="120"/>
      <c r="D163" s="120"/>
      <c r="E163" s="120"/>
      <c r="F163" s="120"/>
      <c r="G163" s="120"/>
      <c r="H163" s="120"/>
      <c r="I163" s="121"/>
      <c r="J163" s="119"/>
      <c r="K163" s="120"/>
      <c r="L163" s="120"/>
      <c r="M163" s="120"/>
      <c r="N163" s="120"/>
      <c r="O163" s="120"/>
      <c r="P163" s="120"/>
      <c r="Q163" s="120"/>
      <c r="R163" s="121"/>
    </row>
    <row r="164" spans="1:18" x14ac:dyDescent="0.25">
      <c r="A164" s="119"/>
      <c r="B164" s="120"/>
      <c r="C164" s="120"/>
      <c r="D164" s="120"/>
      <c r="E164" s="120"/>
      <c r="F164" s="120"/>
      <c r="G164" s="120"/>
      <c r="H164" s="120"/>
      <c r="I164" s="121"/>
      <c r="J164" s="119"/>
      <c r="K164" s="120"/>
      <c r="L164" s="120"/>
      <c r="M164" s="120"/>
      <c r="N164" s="120"/>
      <c r="O164" s="120"/>
      <c r="P164" s="120"/>
      <c r="Q164" s="120"/>
      <c r="R164" s="121"/>
    </row>
    <row r="165" spans="1:18" x14ac:dyDescent="0.25">
      <c r="A165" s="119"/>
      <c r="B165" s="120"/>
      <c r="C165" s="120"/>
      <c r="D165" s="120"/>
      <c r="E165" s="120"/>
      <c r="F165" s="120"/>
      <c r="G165" s="120"/>
      <c r="H165" s="120"/>
      <c r="I165" s="121"/>
      <c r="J165" s="119"/>
      <c r="K165" s="120"/>
      <c r="L165" s="120"/>
      <c r="M165" s="120"/>
      <c r="N165" s="120"/>
      <c r="O165" s="120"/>
      <c r="P165" s="120"/>
      <c r="Q165" s="120"/>
      <c r="R165" s="121"/>
    </row>
    <row r="166" spans="1:18" x14ac:dyDescent="0.25">
      <c r="A166" s="119"/>
      <c r="B166" s="120"/>
      <c r="C166" s="120"/>
      <c r="D166" s="120"/>
      <c r="E166" s="120"/>
      <c r="F166" s="120"/>
      <c r="G166" s="120"/>
      <c r="H166" s="120"/>
      <c r="I166" s="121"/>
      <c r="J166" s="119"/>
      <c r="K166" s="120"/>
      <c r="L166" s="120"/>
      <c r="M166" s="120"/>
      <c r="N166" s="120"/>
      <c r="O166" s="120"/>
      <c r="P166" s="120"/>
      <c r="Q166" s="120"/>
      <c r="R166" s="121"/>
    </row>
    <row r="167" spans="1:18" x14ac:dyDescent="0.25">
      <c r="A167" s="119"/>
      <c r="B167" s="120"/>
      <c r="C167" s="120"/>
      <c r="D167" s="120"/>
      <c r="E167" s="120"/>
      <c r="F167" s="120"/>
      <c r="G167" s="120"/>
      <c r="H167" s="120"/>
      <c r="I167" s="121"/>
      <c r="J167" s="119"/>
      <c r="K167" s="120"/>
      <c r="L167" s="120"/>
      <c r="M167" s="120"/>
      <c r="N167" s="120"/>
      <c r="O167" s="120"/>
      <c r="P167" s="120"/>
      <c r="Q167" s="120"/>
      <c r="R167" s="121"/>
    </row>
    <row r="168" spans="1:18" x14ac:dyDescent="0.25">
      <c r="A168" s="119"/>
      <c r="B168" s="120"/>
      <c r="C168" s="120"/>
      <c r="D168" s="120"/>
      <c r="E168" s="120"/>
      <c r="F168" s="120"/>
      <c r="G168" s="120"/>
      <c r="H168" s="120"/>
      <c r="I168" s="121"/>
      <c r="J168" s="119"/>
      <c r="K168" s="120"/>
      <c r="L168" s="120"/>
      <c r="M168" s="120"/>
      <c r="N168" s="120"/>
      <c r="O168" s="120"/>
      <c r="P168" s="120"/>
      <c r="Q168" s="120"/>
      <c r="R168" s="121"/>
    </row>
    <row r="169" spans="1:18" x14ac:dyDescent="0.25">
      <c r="A169" s="119"/>
      <c r="B169" s="120"/>
      <c r="C169" s="120"/>
      <c r="D169" s="120"/>
      <c r="E169" s="120"/>
      <c r="F169" s="120"/>
      <c r="G169" s="120"/>
      <c r="H169" s="120"/>
      <c r="I169" s="121"/>
      <c r="J169" s="119"/>
      <c r="K169" s="120"/>
      <c r="L169" s="120"/>
      <c r="M169" s="120"/>
      <c r="N169" s="120"/>
      <c r="O169" s="120"/>
      <c r="P169" s="120"/>
      <c r="Q169" s="120"/>
      <c r="R169" s="121"/>
    </row>
    <row r="170" spans="1:18" x14ac:dyDescent="0.25">
      <c r="A170" s="119"/>
      <c r="B170" s="120"/>
      <c r="C170" s="120"/>
      <c r="D170" s="120"/>
      <c r="E170" s="120"/>
      <c r="F170" s="120"/>
      <c r="G170" s="120"/>
      <c r="H170" s="120"/>
      <c r="I170" s="121"/>
      <c r="J170" s="119"/>
      <c r="K170" s="120"/>
      <c r="L170" s="120"/>
      <c r="M170" s="120"/>
      <c r="N170" s="120"/>
      <c r="O170" s="120"/>
      <c r="P170" s="120"/>
      <c r="Q170" s="120"/>
      <c r="R170" s="121"/>
    </row>
    <row r="171" spans="1:18" x14ac:dyDescent="0.25">
      <c r="A171" s="119"/>
      <c r="B171" s="120"/>
      <c r="C171" s="120"/>
      <c r="D171" s="120"/>
      <c r="E171" s="120"/>
      <c r="F171" s="120"/>
      <c r="G171" s="120"/>
      <c r="H171" s="120"/>
      <c r="I171" s="121"/>
      <c r="J171" s="119"/>
      <c r="K171" s="120"/>
      <c r="L171" s="120"/>
      <c r="M171" s="120"/>
      <c r="N171" s="120"/>
      <c r="O171" s="120"/>
      <c r="P171" s="120"/>
      <c r="Q171" s="120"/>
      <c r="R171" s="121"/>
    </row>
    <row r="172" spans="1:18" x14ac:dyDescent="0.25">
      <c r="A172" s="119"/>
      <c r="B172" s="120"/>
      <c r="C172" s="120"/>
      <c r="D172" s="120"/>
      <c r="E172" s="120"/>
      <c r="F172" s="120"/>
      <c r="G172" s="120"/>
      <c r="H172" s="120"/>
      <c r="I172" s="121"/>
      <c r="J172" s="119"/>
      <c r="K172" s="120"/>
      <c r="L172" s="120"/>
      <c r="M172" s="120"/>
      <c r="N172" s="120"/>
      <c r="O172" s="120"/>
      <c r="P172" s="120"/>
      <c r="Q172" s="120"/>
      <c r="R172" s="121"/>
    </row>
    <row r="173" spans="1:18" x14ac:dyDescent="0.25">
      <c r="A173" s="119"/>
      <c r="B173" s="120"/>
      <c r="C173" s="120"/>
      <c r="D173" s="120"/>
      <c r="E173" s="120"/>
      <c r="F173" s="120"/>
      <c r="G173" s="120"/>
      <c r="H173" s="120"/>
      <c r="I173" s="121"/>
      <c r="J173" s="119"/>
      <c r="K173" s="120"/>
      <c r="L173" s="120"/>
      <c r="M173" s="120"/>
      <c r="N173" s="120"/>
      <c r="O173" s="120"/>
      <c r="P173" s="120"/>
      <c r="Q173" s="120"/>
      <c r="R173" s="121"/>
    </row>
    <row r="174" spans="1:18" x14ac:dyDescent="0.25">
      <c r="A174" s="119"/>
      <c r="B174" s="120"/>
      <c r="C174" s="120"/>
      <c r="D174" s="120"/>
      <c r="E174" s="120"/>
      <c r="F174" s="120"/>
      <c r="G174" s="120"/>
      <c r="H174" s="120"/>
      <c r="I174" s="121"/>
      <c r="J174" s="119"/>
      <c r="K174" s="120"/>
      <c r="L174" s="120"/>
      <c r="M174" s="120"/>
      <c r="N174" s="120"/>
      <c r="O174" s="120"/>
      <c r="P174" s="120"/>
      <c r="Q174" s="120"/>
      <c r="R174" s="121"/>
    </row>
    <row r="175" spans="1:18" x14ac:dyDescent="0.25">
      <c r="A175" s="119"/>
      <c r="B175" s="120"/>
      <c r="C175" s="120"/>
      <c r="D175" s="120"/>
      <c r="E175" s="120"/>
      <c r="F175" s="120"/>
      <c r="G175" s="120"/>
      <c r="H175" s="120"/>
      <c r="I175" s="121"/>
      <c r="J175" s="119"/>
      <c r="K175" s="120"/>
      <c r="L175" s="120"/>
      <c r="M175" s="120"/>
      <c r="N175" s="120"/>
      <c r="O175" s="120"/>
      <c r="P175" s="120"/>
      <c r="Q175" s="120"/>
      <c r="R175" s="121"/>
    </row>
    <row r="176" spans="1:18" x14ac:dyDescent="0.25">
      <c r="A176" s="119"/>
      <c r="B176" s="120"/>
      <c r="C176" s="120"/>
      <c r="D176" s="120"/>
      <c r="E176" s="120"/>
      <c r="F176" s="120"/>
      <c r="G176" s="120"/>
      <c r="H176" s="120"/>
      <c r="I176" s="121"/>
      <c r="J176" s="119"/>
      <c r="K176" s="120"/>
      <c r="L176" s="120"/>
      <c r="M176" s="120"/>
      <c r="N176" s="120"/>
      <c r="O176" s="120"/>
      <c r="P176" s="120"/>
      <c r="Q176" s="120"/>
      <c r="R176" s="121"/>
    </row>
    <row r="177" spans="1:18" x14ac:dyDescent="0.25">
      <c r="A177" s="119"/>
      <c r="B177" s="120"/>
      <c r="C177" s="120"/>
      <c r="D177" s="120"/>
      <c r="E177" s="120"/>
      <c r="F177" s="120"/>
      <c r="G177" s="120"/>
      <c r="H177" s="120"/>
      <c r="I177" s="121"/>
      <c r="J177" s="119"/>
      <c r="K177" s="120"/>
      <c r="L177" s="120"/>
      <c r="M177" s="120"/>
      <c r="N177" s="120"/>
      <c r="O177" s="120"/>
      <c r="P177" s="120"/>
      <c r="Q177" s="120"/>
      <c r="R177" s="121"/>
    </row>
    <row r="178" spans="1:18" x14ac:dyDescent="0.25">
      <c r="A178" s="119"/>
      <c r="B178" s="120"/>
      <c r="C178" s="120"/>
      <c r="D178" s="120"/>
      <c r="E178" s="120"/>
      <c r="F178" s="120"/>
      <c r="G178" s="120"/>
      <c r="H178" s="120"/>
      <c r="I178" s="121"/>
      <c r="J178" s="119"/>
      <c r="K178" s="120"/>
      <c r="L178" s="120"/>
      <c r="M178" s="120"/>
      <c r="N178" s="120"/>
      <c r="O178" s="120"/>
      <c r="P178" s="120"/>
      <c r="Q178" s="120"/>
      <c r="R178" s="121"/>
    </row>
    <row r="179" spans="1:18" x14ac:dyDescent="0.25">
      <c r="A179" s="119"/>
      <c r="B179" s="120"/>
      <c r="C179" s="120"/>
      <c r="D179" s="120"/>
      <c r="E179" s="120"/>
      <c r="F179" s="120"/>
      <c r="G179" s="120"/>
      <c r="H179" s="120"/>
      <c r="I179" s="121"/>
      <c r="J179" s="119"/>
      <c r="K179" s="120"/>
      <c r="L179" s="120"/>
      <c r="M179" s="120"/>
      <c r="N179" s="120"/>
      <c r="O179" s="120"/>
      <c r="P179" s="120"/>
      <c r="Q179" s="120"/>
      <c r="R179" s="121"/>
    </row>
    <row r="180" spans="1:18" x14ac:dyDescent="0.25">
      <c r="A180" s="119"/>
      <c r="B180" s="120"/>
      <c r="C180" s="120"/>
      <c r="D180" s="120"/>
      <c r="E180" s="120"/>
      <c r="F180" s="120"/>
      <c r="G180" s="120"/>
      <c r="H180" s="120"/>
      <c r="I180" s="121"/>
      <c r="J180" s="119"/>
      <c r="K180" s="120"/>
      <c r="L180" s="120"/>
      <c r="M180" s="120"/>
      <c r="N180" s="120"/>
      <c r="O180" s="120"/>
      <c r="P180" s="120"/>
      <c r="Q180" s="120"/>
      <c r="R180" s="121"/>
    </row>
    <row r="181" spans="1:18" x14ac:dyDescent="0.25">
      <c r="A181" s="119"/>
      <c r="B181" s="120"/>
      <c r="C181" s="120"/>
      <c r="D181" s="120"/>
      <c r="E181" s="120"/>
      <c r="F181" s="120"/>
      <c r="G181" s="120"/>
      <c r="H181" s="120"/>
      <c r="I181" s="121"/>
      <c r="J181" s="119"/>
      <c r="K181" s="120"/>
      <c r="L181" s="120"/>
      <c r="M181" s="120"/>
      <c r="N181" s="120"/>
      <c r="O181" s="120"/>
      <c r="P181" s="120"/>
      <c r="Q181" s="120"/>
      <c r="R181" s="121"/>
    </row>
    <row r="182" spans="1:18" x14ac:dyDescent="0.25">
      <c r="A182" s="119"/>
      <c r="B182" s="120"/>
      <c r="C182" s="120"/>
      <c r="D182" s="120"/>
      <c r="E182" s="120"/>
      <c r="F182" s="120"/>
      <c r="G182" s="120"/>
      <c r="H182" s="120"/>
      <c r="I182" s="121"/>
      <c r="J182" s="119"/>
      <c r="K182" s="120"/>
      <c r="L182" s="120"/>
      <c r="M182" s="120"/>
      <c r="N182" s="120"/>
      <c r="O182" s="120"/>
      <c r="P182" s="120"/>
      <c r="Q182" s="120"/>
      <c r="R182" s="121"/>
    </row>
    <row r="183" spans="1:18" x14ac:dyDescent="0.25">
      <c r="A183" s="119"/>
      <c r="B183" s="120"/>
      <c r="C183" s="120"/>
      <c r="D183" s="120"/>
      <c r="E183" s="120"/>
      <c r="F183" s="120"/>
      <c r="G183" s="120"/>
      <c r="H183" s="120"/>
      <c r="I183" s="121"/>
      <c r="J183" s="119"/>
      <c r="K183" s="120"/>
      <c r="L183" s="120"/>
      <c r="M183" s="120"/>
      <c r="N183" s="120"/>
      <c r="O183" s="120"/>
      <c r="P183" s="120"/>
      <c r="Q183" s="120"/>
      <c r="R183" s="121"/>
    </row>
    <row r="184" spans="1:18" x14ac:dyDescent="0.25">
      <c r="A184" s="119"/>
      <c r="B184" s="120"/>
      <c r="C184" s="120"/>
      <c r="D184" s="120"/>
      <c r="E184" s="120"/>
      <c r="F184" s="120"/>
      <c r="G184" s="120"/>
      <c r="H184" s="120"/>
      <c r="I184" s="121"/>
      <c r="J184" s="119"/>
      <c r="K184" s="120"/>
      <c r="L184" s="120"/>
      <c r="M184" s="120"/>
      <c r="N184" s="120"/>
      <c r="O184" s="120"/>
      <c r="P184" s="120"/>
      <c r="Q184" s="120"/>
      <c r="R184" s="121"/>
    </row>
    <row r="185" spans="1:18" x14ac:dyDescent="0.25">
      <c r="A185" s="119"/>
      <c r="B185" s="120"/>
      <c r="C185" s="120"/>
      <c r="D185" s="120"/>
      <c r="E185" s="120"/>
      <c r="F185" s="120"/>
      <c r="G185" s="120"/>
      <c r="H185" s="120"/>
      <c r="I185" s="121"/>
      <c r="J185" s="119"/>
      <c r="K185" s="120"/>
      <c r="L185" s="120"/>
      <c r="M185" s="120"/>
      <c r="N185" s="120"/>
      <c r="O185" s="120"/>
      <c r="P185" s="120"/>
      <c r="Q185" s="120"/>
      <c r="R185" s="121"/>
    </row>
    <row r="186" spans="1:18" x14ac:dyDescent="0.25">
      <c r="A186" s="119"/>
      <c r="B186" s="120"/>
      <c r="C186" s="120"/>
      <c r="D186" s="120"/>
      <c r="E186" s="120"/>
      <c r="F186" s="120"/>
      <c r="G186" s="120"/>
      <c r="H186" s="120"/>
      <c r="I186" s="121"/>
      <c r="J186" s="119"/>
      <c r="K186" s="120"/>
      <c r="L186" s="120"/>
      <c r="M186" s="120"/>
      <c r="N186" s="120"/>
      <c r="O186" s="120"/>
      <c r="P186" s="120"/>
      <c r="Q186" s="120"/>
      <c r="R186" s="121"/>
    </row>
    <row r="187" spans="1:18" x14ac:dyDescent="0.25">
      <c r="A187" s="119"/>
      <c r="B187" s="120"/>
      <c r="C187" s="120"/>
      <c r="D187" s="120"/>
      <c r="E187" s="120"/>
      <c r="F187" s="120"/>
      <c r="G187" s="120"/>
      <c r="H187" s="120"/>
      <c r="I187" s="121"/>
      <c r="J187" s="119"/>
      <c r="K187" s="120"/>
      <c r="L187" s="120"/>
      <c r="M187" s="120"/>
      <c r="N187" s="120"/>
      <c r="O187" s="120"/>
      <c r="P187" s="120"/>
      <c r="Q187" s="120"/>
      <c r="R187" s="121"/>
    </row>
    <row r="188" spans="1:18" x14ac:dyDescent="0.25">
      <c r="A188" s="119"/>
      <c r="B188" s="120"/>
      <c r="C188" s="120"/>
      <c r="D188" s="120"/>
      <c r="E188" s="120"/>
      <c r="F188" s="120"/>
      <c r="G188" s="120"/>
      <c r="H188" s="120"/>
      <c r="I188" s="121"/>
      <c r="J188" s="119"/>
      <c r="K188" s="120"/>
      <c r="L188" s="120"/>
      <c r="M188" s="120"/>
      <c r="N188" s="120"/>
      <c r="O188" s="120"/>
      <c r="P188" s="120"/>
      <c r="Q188" s="120"/>
      <c r="R188" s="121"/>
    </row>
    <row r="189" spans="1:18" x14ac:dyDescent="0.25">
      <c r="A189" s="119"/>
      <c r="B189" s="120"/>
      <c r="C189" s="120"/>
      <c r="D189" s="120"/>
      <c r="E189" s="120"/>
      <c r="F189" s="120"/>
      <c r="G189" s="120"/>
      <c r="H189" s="120"/>
      <c r="I189" s="121"/>
      <c r="J189" s="119"/>
      <c r="K189" s="120"/>
      <c r="L189" s="120"/>
      <c r="M189" s="120"/>
      <c r="N189" s="120"/>
      <c r="O189" s="120"/>
      <c r="P189" s="120"/>
      <c r="Q189" s="120"/>
      <c r="R189" s="121"/>
    </row>
    <row r="190" spans="1:18" x14ac:dyDescent="0.25">
      <c r="A190" s="119"/>
      <c r="B190" s="120"/>
      <c r="C190" s="120"/>
      <c r="D190" s="120"/>
      <c r="E190" s="120"/>
      <c r="F190" s="120"/>
      <c r="G190" s="120"/>
      <c r="H190" s="120"/>
      <c r="I190" s="121"/>
      <c r="J190" s="119"/>
      <c r="K190" s="120"/>
      <c r="L190" s="120"/>
      <c r="M190" s="120"/>
      <c r="N190" s="120"/>
      <c r="O190" s="120"/>
      <c r="P190" s="120"/>
      <c r="Q190" s="120"/>
      <c r="R190" s="121"/>
    </row>
    <row r="191" spans="1:18" x14ac:dyDescent="0.25">
      <c r="A191" s="119"/>
      <c r="B191" s="120"/>
      <c r="C191" s="120"/>
      <c r="D191" s="120"/>
      <c r="E191" s="120"/>
      <c r="F191" s="120"/>
      <c r="G191" s="120"/>
      <c r="H191" s="120"/>
      <c r="I191" s="121"/>
      <c r="J191" s="119"/>
      <c r="K191" s="120"/>
      <c r="L191" s="120"/>
      <c r="M191" s="120"/>
      <c r="N191" s="120"/>
      <c r="O191" s="120"/>
      <c r="P191" s="120"/>
      <c r="Q191" s="120"/>
      <c r="R191" s="121"/>
    </row>
    <row r="192" spans="1:18" x14ac:dyDescent="0.25">
      <c r="A192" s="119"/>
      <c r="B192" s="120"/>
      <c r="C192" s="120"/>
      <c r="D192" s="120"/>
      <c r="E192" s="120"/>
      <c r="F192" s="120"/>
      <c r="G192" s="120"/>
      <c r="H192" s="120"/>
      <c r="I192" s="121"/>
      <c r="J192" s="119"/>
      <c r="K192" s="120"/>
      <c r="L192" s="120"/>
      <c r="M192" s="120"/>
      <c r="N192" s="120"/>
      <c r="O192" s="120"/>
      <c r="P192" s="120"/>
      <c r="Q192" s="120"/>
      <c r="R192" s="121"/>
    </row>
    <row r="193" spans="1:18" x14ac:dyDescent="0.25">
      <c r="A193" s="119"/>
      <c r="B193" s="120"/>
      <c r="C193" s="120"/>
      <c r="D193" s="120"/>
      <c r="E193" s="120"/>
      <c r="F193" s="120"/>
      <c r="G193" s="120"/>
      <c r="H193" s="120"/>
      <c r="I193" s="121"/>
      <c r="J193" s="119"/>
      <c r="K193" s="120"/>
      <c r="L193" s="120"/>
      <c r="M193" s="120"/>
      <c r="N193" s="120"/>
      <c r="O193" s="120"/>
      <c r="P193" s="120"/>
      <c r="Q193" s="120"/>
      <c r="R193" s="121"/>
    </row>
    <row r="194" spans="1:18" x14ac:dyDescent="0.25">
      <c r="A194" s="119"/>
      <c r="B194" s="120"/>
      <c r="C194" s="120"/>
      <c r="D194" s="120"/>
      <c r="E194" s="120"/>
      <c r="F194" s="120"/>
      <c r="G194" s="120"/>
      <c r="H194" s="120"/>
      <c r="I194" s="121"/>
      <c r="J194" s="119"/>
      <c r="K194" s="120"/>
      <c r="L194" s="120"/>
      <c r="M194" s="120"/>
      <c r="N194" s="120"/>
      <c r="O194" s="120"/>
      <c r="P194" s="120"/>
      <c r="Q194" s="120"/>
      <c r="R194" s="121"/>
    </row>
    <row r="195" spans="1:18" x14ac:dyDescent="0.25">
      <c r="A195" s="119"/>
      <c r="B195" s="120"/>
      <c r="C195" s="120"/>
      <c r="D195" s="120"/>
      <c r="E195" s="120"/>
      <c r="F195" s="120"/>
      <c r="G195" s="120"/>
      <c r="H195" s="120"/>
      <c r="I195" s="121"/>
      <c r="J195" s="119"/>
      <c r="K195" s="120"/>
      <c r="L195" s="120"/>
      <c r="M195" s="120"/>
      <c r="N195" s="120"/>
      <c r="O195" s="120"/>
      <c r="P195" s="120"/>
      <c r="Q195" s="120"/>
      <c r="R195" s="121"/>
    </row>
    <row r="196" spans="1:18" x14ac:dyDescent="0.25">
      <c r="A196" s="119"/>
      <c r="B196" s="120"/>
      <c r="C196" s="120"/>
      <c r="D196" s="120"/>
      <c r="E196" s="120"/>
      <c r="F196" s="120"/>
      <c r="G196" s="120"/>
      <c r="H196" s="120"/>
      <c r="I196" s="121"/>
      <c r="J196" s="119"/>
      <c r="K196" s="120"/>
      <c r="L196" s="120"/>
      <c r="M196" s="120"/>
      <c r="N196" s="120"/>
      <c r="O196" s="120"/>
      <c r="P196" s="120"/>
      <c r="Q196" s="120"/>
      <c r="R196" s="121"/>
    </row>
    <row r="197" spans="1:18" x14ac:dyDescent="0.25">
      <c r="A197" s="119"/>
      <c r="B197" s="120"/>
      <c r="C197" s="120"/>
      <c r="D197" s="120"/>
      <c r="E197" s="120"/>
      <c r="F197" s="120"/>
      <c r="G197" s="120"/>
      <c r="H197" s="120"/>
      <c r="I197" s="121"/>
      <c r="J197" s="119"/>
      <c r="K197" s="120"/>
      <c r="L197" s="120"/>
      <c r="M197" s="120"/>
      <c r="N197" s="120"/>
      <c r="O197" s="120"/>
      <c r="P197" s="120"/>
      <c r="Q197" s="120"/>
      <c r="R197" s="121"/>
    </row>
    <row r="198" spans="1:18" x14ac:dyDescent="0.25">
      <c r="A198" s="119"/>
      <c r="B198" s="120"/>
      <c r="C198" s="120"/>
      <c r="D198" s="120"/>
      <c r="E198" s="120"/>
      <c r="F198" s="120"/>
      <c r="G198" s="120"/>
      <c r="H198" s="120"/>
      <c r="I198" s="121"/>
      <c r="J198" s="119"/>
      <c r="K198" s="120"/>
      <c r="L198" s="120"/>
      <c r="M198" s="120"/>
      <c r="N198" s="120"/>
      <c r="O198" s="120"/>
      <c r="P198" s="120"/>
      <c r="Q198" s="120"/>
      <c r="R198" s="121"/>
    </row>
    <row r="199" spans="1:18" x14ac:dyDescent="0.25">
      <c r="A199" s="119"/>
      <c r="B199" s="120"/>
      <c r="C199" s="120"/>
      <c r="D199" s="120"/>
      <c r="E199" s="120"/>
      <c r="F199" s="120"/>
      <c r="G199" s="120"/>
      <c r="H199" s="120"/>
      <c r="I199" s="121"/>
      <c r="J199" s="119"/>
      <c r="K199" s="120"/>
      <c r="L199" s="120"/>
      <c r="M199" s="120"/>
      <c r="N199" s="120"/>
      <c r="O199" s="120"/>
      <c r="P199" s="120"/>
      <c r="Q199" s="120"/>
      <c r="R199" s="121"/>
    </row>
    <row r="200" spans="1:18" x14ac:dyDescent="0.25">
      <c r="A200" s="119"/>
      <c r="B200" s="120"/>
      <c r="C200" s="120"/>
      <c r="D200" s="120"/>
      <c r="E200" s="120"/>
      <c r="F200" s="120"/>
      <c r="G200" s="120"/>
      <c r="H200" s="120"/>
      <c r="I200" s="121"/>
      <c r="J200" s="119"/>
      <c r="K200" s="120"/>
      <c r="L200" s="120"/>
      <c r="M200" s="120"/>
      <c r="N200" s="120"/>
      <c r="O200" s="120"/>
      <c r="P200" s="120"/>
      <c r="Q200" s="120"/>
      <c r="R200" s="121"/>
    </row>
    <row r="201" spans="1:18" x14ac:dyDescent="0.25">
      <c r="A201" s="119"/>
      <c r="B201" s="120"/>
      <c r="C201" s="120"/>
      <c r="D201" s="120"/>
      <c r="E201" s="120"/>
      <c r="F201" s="120"/>
      <c r="G201" s="120"/>
      <c r="H201" s="120"/>
      <c r="I201" s="121"/>
      <c r="J201" s="119"/>
      <c r="K201" s="120"/>
      <c r="L201" s="120"/>
      <c r="M201" s="120"/>
      <c r="N201" s="120"/>
      <c r="O201" s="120"/>
      <c r="P201" s="120"/>
      <c r="Q201" s="120"/>
      <c r="R201" s="121"/>
    </row>
    <row r="202" spans="1:18" x14ac:dyDescent="0.25">
      <c r="A202" s="119"/>
      <c r="B202" s="120"/>
      <c r="C202" s="120"/>
      <c r="D202" s="120"/>
      <c r="E202" s="120"/>
      <c r="F202" s="120"/>
      <c r="G202" s="120"/>
      <c r="H202" s="120"/>
      <c r="I202" s="121"/>
      <c r="J202" s="119"/>
      <c r="K202" s="120"/>
      <c r="L202" s="120"/>
      <c r="M202" s="120"/>
      <c r="N202" s="120"/>
      <c r="O202" s="120"/>
      <c r="P202" s="120"/>
      <c r="Q202" s="120"/>
      <c r="R202" s="121"/>
    </row>
    <row r="203" spans="1:18" x14ac:dyDescent="0.25">
      <c r="A203" s="119"/>
      <c r="B203" s="120"/>
      <c r="C203" s="120"/>
      <c r="D203" s="120"/>
      <c r="E203" s="120"/>
      <c r="F203" s="120"/>
      <c r="G203" s="120"/>
      <c r="H203" s="120"/>
      <c r="I203" s="121"/>
      <c r="J203" s="119"/>
      <c r="K203" s="120"/>
      <c r="L203" s="120"/>
      <c r="M203" s="120"/>
      <c r="N203" s="120"/>
      <c r="O203" s="120"/>
      <c r="P203" s="120"/>
      <c r="Q203" s="120"/>
      <c r="R203" s="121"/>
    </row>
    <row r="204" spans="1:18" x14ac:dyDescent="0.25">
      <c r="A204" s="119"/>
      <c r="B204" s="120"/>
      <c r="C204" s="120"/>
      <c r="D204" s="120"/>
      <c r="E204" s="120"/>
      <c r="F204" s="120"/>
      <c r="G204" s="120"/>
      <c r="H204" s="120"/>
      <c r="I204" s="121"/>
      <c r="J204" s="119"/>
      <c r="K204" s="120"/>
      <c r="L204" s="120"/>
      <c r="M204" s="120"/>
      <c r="N204" s="120"/>
      <c r="O204" s="120"/>
      <c r="P204" s="120"/>
      <c r="Q204" s="120"/>
      <c r="R204" s="121"/>
    </row>
    <row r="205" spans="1:18" x14ac:dyDescent="0.25">
      <c r="A205" s="119"/>
      <c r="B205" s="120"/>
      <c r="C205" s="120"/>
      <c r="D205" s="120"/>
      <c r="E205" s="120"/>
      <c r="F205" s="120"/>
      <c r="G205" s="120"/>
      <c r="H205" s="120"/>
      <c r="I205" s="121"/>
      <c r="J205" s="119"/>
      <c r="K205" s="120"/>
      <c r="L205" s="120"/>
      <c r="M205" s="120"/>
      <c r="N205" s="120"/>
      <c r="O205" s="120"/>
      <c r="P205" s="120"/>
      <c r="Q205" s="120"/>
      <c r="R205" s="121"/>
    </row>
    <row r="206" spans="1:18" x14ac:dyDescent="0.25">
      <c r="A206" s="119"/>
      <c r="B206" s="120"/>
      <c r="C206" s="120"/>
      <c r="D206" s="120"/>
      <c r="E206" s="120"/>
      <c r="F206" s="120"/>
      <c r="G206" s="120"/>
      <c r="H206" s="120"/>
      <c r="I206" s="121"/>
      <c r="J206" s="119"/>
      <c r="K206" s="120"/>
      <c r="L206" s="120"/>
      <c r="M206" s="120"/>
      <c r="N206" s="120"/>
      <c r="O206" s="120"/>
      <c r="P206" s="120"/>
      <c r="Q206" s="120"/>
      <c r="R206" s="121"/>
    </row>
    <row r="207" spans="1:18" x14ac:dyDescent="0.25">
      <c r="A207" s="119"/>
      <c r="B207" s="120"/>
      <c r="C207" s="120"/>
      <c r="D207" s="120"/>
      <c r="E207" s="120"/>
      <c r="F207" s="120"/>
      <c r="G207" s="120"/>
      <c r="H207" s="120"/>
      <c r="I207" s="121"/>
      <c r="J207" s="119"/>
      <c r="K207" s="120"/>
      <c r="L207" s="120"/>
      <c r="M207" s="120"/>
      <c r="N207" s="120"/>
      <c r="O207" s="120"/>
      <c r="P207" s="120"/>
      <c r="Q207" s="120"/>
      <c r="R207" s="121"/>
    </row>
    <row r="208" spans="1:18" x14ac:dyDescent="0.25">
      <c r="A208" s="119"/>
      <c r="B208" s="120"/>
      <c r="C208" s="120"/>
      <c r="D208" s="120"/>
      <c r="E208" s="120"/>
      <c r="F208" s="120"/>
      <c r="G208" s="120"/>
      <c r="H208" s="120"/>
      <c r="I208" s="121"/>
      <c r="J208" s="119"/>
      <c r="K208" s="120"/>
      <c r="L208" s="120"/>
      <c r="M208" s="120"/>
      <c r="N208" s="120"/>
      <c r="O208" s="120"/>
      <c r="P208" s="120"/>
      <c r="Q208" s="120"/>
      <c r="R208" s="121"/>
    </row>
    <row r="209" spans="1:18" x14ac:dyDescent="0.25">
      <c r="A209" s="119"/>
      <c r="B209" s="120"/>
      <c r="C209" s="120"/>
      <c r="D209" s="120"/>
      <c r="E209" s="120"/>
      <c r="F209" s="120"/>
      <c r="G209" s="120"/>
      <c r="H209" s="120"/>
      <c r="I209" s="121"/>
      <c r="J209" s="119"/>
      <c r="K209" s="120"/>
      <c r="L209" s="120"/>
      <c r="M209" s="120"/>
      <c r="N209" s="120"/>
      <c r="O209" s="120"/>
      <c r="P209" s="120"/>
      <c r="Q209" s="120"/>
      <c r="R209" s="121"/>
    </row>
    <row r="210" spans="1:18" x14ac:dyDescent="0.25">
      <c r="A210" s="119"/>
      <c r="B210" s="120"/>
      <c r="C210" s="120"/>
      <c r="D210" s="120"/>
      <c r="E210" s="120"/>
      <c r="F210" s="120"/>
      <c r="G210" s="120"/>
      <c r="H210" s="120"/>
      <c r="I210" s="121"/>
      <c r="J210" s="119"/>
      <c r="K210" s="120"/>
      <c r="L210" s="120"/>
      <c r="M210" s="120"/>
      <c r="N210" s="120"/>
      <c r="O210" s="120"/>
      <c r="P210" s="120"/>
      <c r="Q210" s="120"/>
      <c r="R210" s="121"/>
    </row>
    <row r="211" spans="1:18" x14ac:dyDescent="0.25">
      <c r="A211" s="119"/>
      <c r="B211" s="120"/>
      <c r="C211" s="120"/>
      <c r="D211" s="120"/>
      <c r="E211" s="120"/>
      <c r="F211" s="120"/>
      <c r="G211" s="120"/>
      <c r="H211" s="120"/>
      <c r="I211" s="121"/>
      <c r="J211" s="119"/>
      <c r="K211" s="120"/>
      <c r="L211" s="120"/>
      <c r="M211" s="120"/>
      <c r="N211" s="120"/>
      <c r="O211" s="120"/>
      <c r="P211" s="120"/>
      <c r="Q211" s="120"/>
      <c r="R211" s="121"/>
    </row>
    <row r="212" spans="1:18" x14ac:dyDescent="0.25">
      <c r="A212" s="119"/>
      <c r="B212" s="120"/>
      <c r="C212" s="120"/>
      <c r="D212" s="120"/>
      <c r="E212" s="120"/>
      <c r="F212" s="120"/>
      <c r="G212" s="120"/>
      <c r="H212" s="120"/>
      <c r="I212" s="121"/>
      <c r="J212" s="119"/>
      <c r="K212" s="120"/>
      <c r="L212" s="120"/>
      <c r="M212" s="120"/>
      <c r="N212" s="120"/>
      <c r="O212" s="120"/>
      <c r="P212" s="120"/>
      <c r="Q212" s="120"/>
      <c r="R212" s="121"/>
    </row>
    <row r="213" spans="1:18" x14ac:dyDescent="0.25">
      <c r="A213" s="119"/>
      <c r="B213" s="120"/>
      <c r="C213" s="120"/>
      <c r="D213" s="120"/>
      <c r="E213" s="120"/>
      <c r="F213" s="120"/>
      <c r="G213" s="120"/>
      <c r="H213" s="120"/>
      <c r="I213" s="121"/>
      <c r="J213" s="119"/>
      <c r="K213" s="120"/>
      <c r="L213" s="120"/>
      <c r="M213" s="120"/>
      <c r="N213" s="120"/>
      <c r="O213" s="120"/>
      <c r="P213" s="120"/>
      <c r="Q213" s="120"/>
      <c r="R213" s="121"/>
    </row>
    <row r="214" spans="1:18" x14ac:dyDescent="0.25">
      <c r="A214" s="119"/>
      <c r="B214" s="120"/>
      <c r="C214" s="120"/>
      <c r="D214" s="120"/>
      <c r="E214" s="120"/>
      <c r="F214" s="120"/>
      <c r="G214" s="120"/>
      <c r="H214" s="120"/>
      <c r="I214" s="121"/>
      <c r="J214" s="119"/>
      <c r="K214" s="120"/>
      <c r="L214" s="120"/>
      <c r="M214" s="120"/>
      <c r="N214" s="120"/>
      <c r="O214" s="120"/>
      <c r="P214" s="120"/>
      <c r="Q214" s="120"/>
      <c r="R214" s="121"/>
    </row>
    <row r="215" spans="1:18" x14ac:dyDescent="0.25">
      <c r="A215" s="119"/>
      <c r="B215" s="120"/>
      <c r="C215" s="120"/>
      <c r="D215" s="120"/>
      <c r="E215" s="120"/>
      <c r="F215" s="120"/>
      <c r="G215" s="120"/>
      <c r="H215" s="120"/>
      <c r="I215" s="121"/>
      <c r="J215" s="119"/>
      <c r="K215" s="120"/>
      <c r="L215" s="120"/>
      <c r="M215" s="120"/>
      <c r="N215" s="120"/>
      <c r="O215" s="120"/>
      <c r="P215" s="120"/>
      <c r="Q215" s="120"/>
      <c r="R215" s="121"/>
    </row>
    <row r="216" spans="1:18" x14ac:dyDescent="0.25">
      <c r="A216" s="119"/>
      <c r="B216" s="120"/>
      <c r="C216" s="120"/>
      <c r="D216" s="120"/>
      <c r="E216" s="120"/>
      <c r="F216" s="120"/>
      <c r="G216" s="120"/>
      <c r="H216" s="120"/>
      <c r="I216" s="121"/>
      <c r="J216" s="119"/>
      <c r="K216" s="120"/>
      <c r="L216" s="120"/>
      <c r="M216" s="120"/>
      <c r="N216" s="120"/>
      <c r="O216" s="120"/>
      <c r="P216" s="120"/>
      <c r="Q216" s="120"/>
      <c r="R216" s="121"/>
    </row>
    <row r="217" spans="1:18" x14ac:dyDescent="0.25">
      <c r="A217" s="119"/>
      <c r="B217" s="120"/>
      <c r="C217" s="120"/>
      <c r="D217" s="120"/>
      <c r="E217" s="120"/>
      <c r="F217" s="120"/>
      <c r="G217" s="120"/>
      <c r="H217" s="120"/>
      <c r="I217" s="121"/>
      <c r="J217" s="119"/>
      <c r="K217" s="120"/>
      <c r="L217" s="120"/>
      <c r="M217" s="120"/>
      <c r="N217" s="120"/>
      <c r="O217" s="120"/>
      <c r="P217" s="120"/>
      <c r="Q217" s="120"/>
      <c r="R217" s="121"/>
    </row>
    <row r="218" spans="1:18" x14ac:dyDescent="0.25">
      <c r="A218" s="119"/>
      <c r="B218" s="120"/>
      <c r="C218" s="120"/>
      <c r="D218" s="120"/>
      <c r="E218" s="120"/>
      <c r="F218" s="120"/>
      <c r="G218" s="120"/>
      <c r="H218" s="120"/>
      <c r="I218" s="121"/>
      <c r="J218" s="119"/>
      <c r="K218" s="120"/>
      <c r="L218" s="120"/>
      <c r="M218" s="120"/>
      <c r="N218" s="120"/>
      <c r="O218" s="120"/>
      <c r="P218" s="120"/>
      <c r="Q218" s="120"/>
      <c r="R218" s="121"/>
    </row>
    <row r="219" spans="1:18" x14ac:dyDescent="0.25">
      <c r="A219" s="119"/>
      <c r="B219" s="120"/>
      <c r="C219" s="120"/>
      <c r="D219" s="120"/>
      <c r="E219" s="120"/>
      <c r="F219" s="120"/>
      <c r="G219" s="120"/>
      <c r="H219" s="120"/>
      <c r="I219" s="121"/>
      <c r="J219" s="119"/>
      <c r="K219" s="120"/>
      <c r="L219" s="120"/>
      <c r="M219" s="120"/>
      <c r="N219" s="120"/>
      <c r="O219" s="120"/>
      <c r="P219" s="120"/>
      <c r="Q219" s="120"/>
      <c r="R219" s="121"/>
    </row>
    <row r="220" spans="1:18" x14ac:dyDescent="0.25">
      <c r="A220" s="119"/>
      <c r="B220" s="120"/>
      <c r="C220" s="120"/>
      <c r="D220" s="120"/>
      <c r="E220" s="120"/>
      <c r="F220" s="120"/>
      <c r="G220" s="120"/>
      <c r="H220" s="120"/>
      <c r="I220" s="121"/>
      <c r="J220" s="119"/>
      <c r="K220" s="120"/>
      <c r="L220" s="120"/>
      <c r="M220" s="120"/>
      <c r="N220" s="120"/>
      <c r="O220" s="120"/>
      <c r="P220" s="120"/>
      <c r="Q220" s="120"/>
      <c r="R220" s="121"/>
    </row>
    <row r="221" spans="1:18" x14ac:dyDescent="0.25">
      <c r="A221" s="119"/>
      <c r="B221" s="120"/>
      <c r="C221" s="120"/>
      <c r="D221" s="120"/>
      <c r="E221" s="120"/>
      <c r="F221" s="120"/>
      <c r="G221" s="120"/>
      <c r="H221" s="120"/>
      <c r="I221" s="121"/>
      <c r="J221" s="119"/>
      <c r="K221" s="120"/>
      <c r="L221" s="120"/>
      <c r="M221" s="120"/>
      <c r="N221" s="120"/>
      <c r="O221" s="120"/>
      <c r="P221" s="120"/>
      <c r="Q221" s="120"/>
      <c r="R221" s="121"/>
    </row>
    <row r="222" spans="1:18" x14ac:dyDescent="0.25">
      <c r="A222" s="119"/>
      <c r="B222" s="120"/>
      <c r="C222" s="120"/>
      <c r="D222" s="120"/>
      <c r="E222" s="120"/>
      <c r="F222" s="120"/>
      <c r="G222" s="120"/>
      <c r="H222" s="120"/>
      <c r="I222" s="121"/>
      <c r="J222" s="119"/>
      <c r="K222" s="120"/>
      <c r="L222" s="120"/>
      <c r="M222" s="120"/>
      <c r="N222" s="120"/>
      <c r="O222" s="120"/>
      <c r="P222" s="120"/>
      <c r="Q222" s="120"/>
      <c r="R222" s="121"/>
    </row>
    <row r="223" spans="1:18" x14ac:dyDescent="0.25">
      <c r="A223" s="119"/>
      <c r="B223" s="120"/>
      <c r="C223" s="120"/>
      <c r="D223" s="120"/>
      <c r="E223" s="120"/>
      <c r="F223" s="120"/>
      <c r="G223" s="120"/>
      <c r="H223" s="120"/>
      <c r="I223" s="121"/>
      <c r="J223" s="119"/>
      <c r="K223" s="120"/>
      <c r="L223" s="120"/>
      <c r="M223" s="120"/>
      <c r="N223" s="120"/>
      <c r="O223" s="120"/>
      <c r="P223" s="120"/>
      <c r="Q223" s="120"/>
      <c r="R223" s="121"/>
    </row>
    <row r="224" spans="1:18" x14ac:dyDescent="0.25">
      <c r="A224" s="119"/>
      <c r="B224" s="120"/>
      <c r="C224" s="120"/>
      <c r="D224" s="120"/>
      <c r="E224" s="120"/>
      <c r="F224" s="120"/>
      <c r="G224" s="120"/>
      <c r="H224" s="120"/>
      <c r="I224" s="121"/>
      <c r="J224" s="119"/>
      <c r="K224" s="120"/>
      <c r="L224" s="120"/>
      <c r="M224" s="120"/>
      <c r="N224" s="120"/>
      <c r="O224" s="120"/>
      <c r="P224" s="120"/>
      <c r="Q224" s="120"/>
      <c r="R224" s="121"/>
    </row>
    <row r="225" spans="1:18" x14ac:dyDescent="0.25">
      <c r="A225" s="119"/>
      <c r="B225" s="120"/>
      <c r="C225" s="120"/>
      <c r="D225" s="120"/>
      <c r="E225" s="120"/>
      <c r="F225" s="120"/>
      <c r="G225" s="120"/>
      <c r="H225" s="120"/>
      <c r="I225" s="121"/>
      <c r="J225" s="119"/>
      <c r="K225" s="120"/>
      <c r="L225" s="120"/>
      <c r="M225" s="120"/>
      <c r="N225" s="120"/>
      <c r="O225" s="120"/>
      <c r="P225" s="120"/>
      <c r="Q225" s="120"/>
      <c r="R225" s="121"/>
    </row>
    <row r="226" spans="1:18" x14ac:dyDescent="0.25">
      <c r="A226" s="119"/>
      <c r="B226" s="120"/>
      <c r="C226" s="120"/>
      <c r="D226" s="120"/>
      <c r="E226" s="120"/>
      <c r="F226" s="120"/>
      <c r="G226" s="120"/>
      <c r="H226" s="120"/>
      <c r="I226" s="121"/>
      <c r="J226" s="119"/>
      <c r="K226" s="120"/>
      <c r="L226" s="120"/>
      <c r="M226" s="120"/>
      <c r="N226" s="120"/>
      <c r="O226" s="120"/>
      <c r="P226" s="120"/>
      <c r="Q226" s="120"/>
      <c r="R226" s="121"/>
    </row>
    <row r="227" spans="1:18" x14ac:dyDescent="0.25">
      <c r="A227" s="119"/>
      <c r="B227" s="120"/>
      <c r="C227" s="120"/>
      <c r="D227" s="120"/>
      <c r="E227" s="120"/>
      <c r="F227" s="120"/>
      <c r="G227" s="120"/>
      <c r="H227" s="120"/>
      <c r="I227" s="121"/>
      <c r="J227" s="119"/>
      <c r="K227" s="120"/>
      <c r="L227" s="120"/>
      <c r="M227" s="120"/>
      <c r="N227" s="120"/>
      <c r="O227" s="120"/>
      <c r="P227" s="120"/>
      <c r="Q227" s="120"/>
      <c r="R227" s="121"/>
    </row>
    <row r="228" spans="1:18" x14ac:dyDescent="0.25">
      <c r="A228" s="119"/>
      <c r="B228" s="120"/>
      <c r="C228" s="120"/>
      <c r="D228" s="120"/>
      <c r="E228" s="120"/>
      <c r="F228" s="120"/>
      <c r="G228" s="120"/>
      <c r="H228" s="120"/>
      <c r="I228" s="121"/>
      <c r="J228" s="119"/>
      <c r="K228" s="120"/>
      <c r="L228" s="120"/>
      <c r="M228" s="120"/>
      <c r="N228" s="120"/>
      <c r="O228" s="120"/>
      <c r="P228" s="120"/>
      <c r="Q228" s="120"/>
      <c r="R228" s="121"/>
    </row>
    <row r="229" spans="1:18" x14ac:dyDescent="0.25">
      <c r="A229" s="119"/>
      <c r="B229" s="120"/>
      <c r="C229" s="120"/>
      <c r="D229" s="120"/>
      <c r="E229" s="120"/>
      <c r="F229" s="120"/>
      <c r="G229" s="120"/>
      <c r="H229" s="120"/>
      <c r="I229" s="121"/>
      <c r="J229" s="119"/>
      <c r="K229" s="120"/>
      <c r="L229" s="120"/>
      <c r="M229" s="120"/>
      <c r="N229" s="120"/>
      <c r="O229" s="120"/>
      <c r="P229" s="120"/>
      <c r="Q229" s="120"/>
      <c r="R229" s="121"/>
    </row>
    <row r="230" spans="1:18" x14ac:dyDescent="0.25">
      <c r="A230" s="119"/>
      <c r="B230" s="120"/>
      <c r="C230" s="120"/>
      <c r="D230" s="120"/>
      <c r="E230" s="120"/>
      <c r="F230" s="120"/>
      <c r="G230" s="120"/>
      <c r="H230" s="120"/>
      <c r="I230" s="121"/>
      <c r="J230" s="119"/>
      <c r="K230" s="120"/>
      <c r="L230" s="120"/>
      <c r="M230" s="120"/>
      <c r="N230" s="120"/>
      <c r="O230" s="120"/>
      <c r="P230" s="120"/>
      <c r="Q230" s="120"/>
      <c r="R230" s="121"/>
    </row>
    <row r="231" spans="1:18" x14ac:dyDescent="0.25">
      <c r="A231" s="119"/>
      <c r="B231" s="120"/>
      <c r="C231" s="120"/>
      <c r="D231" s="120"/>
      <c r="E231" s="120"/>
      <c r="F231" s="120"/>
      <c r="G231" s="120"/>
      <c r="H231" s="120"/>
      <c r="I231" s="121"/>
      <c r="J231" s="119"/>
      <c r="K231" s="120"/>
      <c r="L231" s="120"/>
      <c r="M231" s="120"/>
      <c r="N231" s="120"/>
      <c r="O231" s="120"/>
      <c r="P231" s="120"/>
      <c r="Q231" s="120"/>
      <c r="R231" s="121"/>
    </row>
    <row r="232" spans="1:18" x14ac:dyDescent="0.25">
      <c r="A232" s="119"/>
      <c r="B232" s="120"/>
      <c r="C232" s="120"/>
      <c r="D232" s="120"/>
      <c r="E232" s="120"/>
      <c r="F232" s="120"/>
      <c r="G232" s="120"/>
      <c r="H232" s="120"/>
      <c r="I232" s="121"/>
      <c r="J232" s="119"/>
      <c r="K232" s="120"/>
      <c r="L232" s="120"/>
      <c r="M232" s="120"/>
      <c r="N232" s="120"/>
      <c r="O232" s="120"/>
      <c r="P232" s="120"/>
      <c r="Q232" s="120"/>
      <c r="R232" s="121"/>
    </row>
    <row r="233" spans="1:18" x14ac:dyDescent="0.25">
      <c r="A233" s="119"/>
      <c r="B233" s="120"/>
      <c r="C233" s="120"/>
      <c r="D233" s="120"/>
      <c r="E233" s="120"/>
      <c r="F233" s="120"/>
      <c r="G233" s="120"/>
      <c r="H233" s="120"/>
      <c r="I233" s="121"/>
      <c r="J233" s="119"/>
      <c r="K233" s="120"/>
      <c r="L233" s="120"/>
      <c r="M233" s="120"/>
      <c r="N233" s="120"/>
      <c r="O233" s="120"/>
      <c r="P233" s="120"/>
      <c r="Q233" s="120"/>
      <c r="R233" s="121"/>
    </row>
    <row r="234" spans="1:18" x14ac:dyDescent="0.25">
      <c r="A234" s="119"/>
      <c r="B234" s="120"/>
      <c r="C234" s="120"/>
      <c r="D234" s="120"/>
      <c r="E234" s="120"/>
      <c r="F234" s="120"/>
      <c r="G234" s="120"/>
      <c r="H234" s="120"/>
      <c r="I234" s="121"/>
      <c r="J234" s="119"/>
      <c r="K234" s="120"/>
      <c r="L234" s="120"/>
      <c r="M234" s="120"/>
      <c r="N234" s="120"/>
      <c r="O234" s="120"/>
      <c r="P234" s="120"/>
      <c r="Q234" s="120"/>
      <c r="R234" s="121"/>
    </row>
    <row r="235" spans="1:18" x14ac:dyDescent="0.25">
      <c r="A235" s="119"/>
      <c r="B235" s="120"/>
      <c r="C235" s="120"/>
      <c r="D235" s="120"/>
      <c r="E235" s="120"/>
      <c r="F235" s="120"/>
      <c r="G235" s="120"/>
      <c r="H235" s="120"/>
      <c r="I235" s="121"/>
      <c r="J235" s="119"/>
      <c r="K235" s="120"/>
      <c r="L235" s="120"/>
      <c r="M235" s="120"/>
      <c r="N235" s="120"/>
      <c r="O235" s="120"/>
      <c r="P235" s="120"/>
      <c r="Q235" s="120"/>
      <c r="R235" s="121"/>
    </row>
    <row r="236" spans="1:18" x14ac:dyDescent="0.25">
      <c r="A236" s="119"/>
      <c r="B236" s="120"/>
      <c r="C236" s="120"/>
      <c r="D236" s="120"/>
      <c r="E236" s="120"/>
      <c r="F236" s="120"/>
      <c r="G236" s="120"/>
      <c r="H236" s="120"/>
      <c r="I236" s="121"/>
      <c r="J236" s="119"/>
      <c r="K236" s="120"/>
      <c r="L236" s="120"/>
      <c r="M236" s="120"/>
      <c r="N236" s="120"/>
      <c r="O236" s="120"/>
      <c r="P236" s="120"/>
      <c r="Q236" s="120"/>
      <c r="R236" s="121"/>
    </row>
    <row r="237" spans="1:18" x14ac:dyDescent="0.25">
      <c r="A237" s="119"/>
      <c r="B237" s="120"/>
      <c r="C237" s="120"/>
      <c r="D237" s="120"/>
      <c r="E237" s="120"/>
      <c r="F237" s="120"/>
      <c r="G237" s="120"/>
      <c r="H237" s="120"/>
      <c r="I237" s="121"/>
      <c r="J237" s="119"/>
      <c r="K237" s="120"/>
      <c r="L237" s="120"/>
      <c r="M237" s="120"/>
      <c r="N237" s="120"/>
      <c r="O237" s="120"/>
      <c r="P237" s="120"/>
      <c r="Q237" s="120"/>
      <c r="R237" s="121"/>
    </row>
    <row r="238" spans="1:18" x14ac:dyDescent="0.25">
      <c r="A238" s="119"/>
      <c r="B238" s="120"/>
      <c r="C238" s="120"/>
      <c r="D238" s="120"/>
      <c r="E238" s="120"/>
      <c r="F238" s="120"/>
      <c r="G238" s="120"/>
      <c r="H238" s="120"/>
      <c r="I238" s="121"/>
      <c r="J238" s="119"/>
      <c r="K238" s="120"/>
      <c r="L238" s="120"/>
      <c r="M238" s="120"/>
      <c r="N238" s="120"/>
      <c r="O238" s="120"/>
      <c r="P238" s="120"/>
      <c r="Q238" s="120"/>
      <c r="R238" s="121"/>
    </row>
    <row r="239" spans="1:18" x14ac:dyDescent="0.25">
      <c r="A239" s="119"/>
      <c r="B239" s="120"/>
      <c r="C239" s="120"/>
      <c r="D239" s="120"/>
      <c r="E239" s="120"/>
      <c r="F239" s="120"/>
      <c r="G239" s="120"/>
      <c r="H239" s="120"/>
      <c r="I239" s="121"/>
      <c r="J239" s="119"/>
      <c r="K239" s="120"/>
      <c r="L239" s="120"/>
      <c r="M239" s="120"/>
      <c r="N239" s="120"/>
      <c r="O239" s="120"/>
      <c r="P239" s="120"/>
      <c r="Q239" s="120"/>
      <c r="R239" s="121"/>
    </row>
    <row r="240" spans="1:18" x14ac:dyDescent="0.25">
      <c r="A240" s="119"/>
      <c r="B240" s="120"/>
      <c r="C240" s="120"/>
      <c r="D240" s="120"/>
      <c r="E240" s="120"/>
      <c r="F240" s="120"/>
      <c r="G240" s="120"/>
      <c r="H240" s="120"/>
      <c r="I240" s="121"/>
      <c r="J240" s="119"/>
      <c r="K240" s="120"/>
      <c r="L240" s="120"/>
      <c r="M240" s="120"/>
      <c r="N240" s="120"/>
      <c r="O240" s="120"/>
      <c r="P240" s="120"/>
      <c r="Q240" s="120"/>
      <c r="R240" s="121"/>
    </row>
    <row r="241" spans="1:18" x14ac:dyDescent="0.25">
      <c r="A241" s="119"/>
      <c r="B241" s="120"/>
      <c r="C241" s="120"/>
      <c r="D241" s="120"/>
      <c r="E241" s="120"/>
      <c r="F241" s="120"/>
      <c r="G241" s="120"/>
      <c r="H241" s="120"/>
      <c r="I241" s="121"/>
      <c r="J241" s="119"/>
      <c r="K241" s="120"/>
      <c r="L241" s="120"/>
      <c r="M241" s="120"/>
      <c r="N241" s="120"/>
      <c r="O241" s="120"/>
      <c r="P241" s="120"/>
      <c r="Q241" s="120"/>
      <c r="R241" s="121"/>
    </row>
    <row r="242" spans="1:18" x14ac:dyDescent="0.25">
      <c r="A242" s="119"/>
      <c r="B242" s="120"/>
      <c r="C242" s="120"/>
      <c r="D242" s="120"/>
      <c r="E242" s="120"/>
      <c r="F242" s="120"/>
      <c r="G242" s="120"/>
      <c r="H242" s="120"/>
      <c r="I242" s="121"/>
      <c r="J242" s="119"/>
      <c r="K242" s="120"/>
      <c r="L242" s="120"/>
      <c r="M242" s="120"/>
      <c r="N242" s="120"/>
      <c r="O242" s="120"/>
      <c r="P242" s="120"/>
      <c r="Q242" s="120"/>
      <c r="R242" s="121"/>
    </row>
    <row r="243" spans="1:18" x14ac:dyDescent="0.25">
      <c r="A243" s="119"/>
      <c r="B243" s="120"/>
      <c r="C243" s="120"/>
      <c r="D243" s="120"/>
      <c r="E243" s="120"/>
      <c r="F243" s="120"/>
      <c r="G243" s="120"/>
      <c r="H243" s="120"/>
      <c r="I243" s="121"/>
      <c r="J243" s="119"/>
      <c r="K243" s="120"/>
      <c r="L243" s="120"/>
      <c r="M243" s="120"/>
      <c r="N243" s="120"/>
      <c r="O243" s="120"/>
      <c r="P243" s="120"/>
      <c r="Q243" s="120"/>
      <c r="R243" s="121"/>
    </row>
    <row r="244" spans="1:18" x14ac:dyDescent="0.25">
      <c r="A244" s="119"/>
      <c r="B244" s="120"/>
      <c r="C244" s="120"/>
      <c r="D244" s="120"/>
      <c r="E244" s="120"/>
      <c r="F244" s="120"/>
      <c r="G244" s="120"/>
      <c r="H244" s="120"/>
      <c r="I244" s="121"/>
      <c r="J244" s="119"/>
      <c r="K244" s="120"/>
      <c r="L244" s="120"/>
      <c r="M244" s="120"/>
      <c r="N244" s="120"/>
      <c r="O244" s="120"/>
      <c r="P244" s="120"/>
      <c r="Q244" s="120"/>
      <c r="R244" s="121"/>
    </row>
    <row r="245" spans="1:18" x14ac:dyDescent="0.25">
      <c r="A245" s="119"/>
      <c r="B245" s="120"/>
      <c r="C245" s="120"/>
      <c r="D245" s="120"/>
      <c r="E245" s="120"/>
      <c r="F245" s="120"/>
      <c r="G245" s="120"/>
      <c r="H245" s="120"/>
      <c r="I245" s="121"/>
      <c r="J245" s="119"/>
      <c r="K245" s="120"/>
      <c r="L245" s="120"/>
      <c r="M245" s="120"/>
      <c r="N245" s="120"/>
      <c r="O245" s="120"/>
      <c r="P245" s="120"/>
      <c r="Q245" s="120"/>
      <c r="R245" s="121"/>
    </row>
    <row r="246" spans="1:18" x14ac:dyDescent="0.25">
      <c r="A246" s="119"/>
      <c r="B246" s="120"/>
      <c r="C246" s="120"/>
      <c r="D246" s="120"/>
      <c r="E246" s="120"/>
      <c r="F246" s="120"/>
      <c r="G246" s="120"/>
      <c r="H246" s="120"/>
      <c r="I246" s="121"/>
      <c r="J246" s="119"/>
      <c r="K246" s="120"/>
      <c r="L246" s="120"/>
      <c r="M246" s="120"/>
      <c r="N246" s="120"/>
      <c r="O246" s="120"/>
      <c r="P246" s="120"/>
      <c r="Q246" s="120"/>
      <c r="R246" s="121"/>
    </row>
    <row r="247" spans="1:18" x14ac:dyDescent="0.25">
      <c r="A247" s="119"/>
      <c r="B247" s="120"/>
      <c r="C247" s="120"/>
      <c r="D247" s="120"/>
      <c r="E247" s="120"/>
      <c r="F247" s="120"/>
      <c r="G247" s="120"/>
      <c r="H247" s="120"/>
      <c r="I247" s="121"/>
      <c r="J247" s="119"/>
      <c r="K247" s="120"/>
      <c r="L247" s="120"/>
      <c r="M247" s="120"/>
      <c r="N247" s="120"/>
      <c r="O247" s="120"/>
      <c r="P247" s="120"/>
      <c r="Q247" s="120"/>
      <c r="R247" s="121"/>
    </row>
    <row r="248" spans="1:18" x14ac:dyDescent="0.25">
      <c r="A248" s="119"/>
      <c r="B248" s="120"/>
      <c r="C248" s="120"/>
      <c r="D248" s="120"/>
      <c r="E248" s="120"/>
      <c r="F248" s="120"/>
      <c r="G248" s="120"/>
      <c r="H248" s="120"/>
      <c r="I248" s="121"/>
      <c r="J248" s="119"/>
      <c r="K248" s="120"/>
      <c r="L248" s="120"/>
      <c r="M248" s="120"/>
      <c r="N248" s="120"/>
      <c r="O248" s="120"/>
      <c r="P248" s="120"/>
      <c r="Q248" s="120"/>
      <c r="R248" s="121"/>
    </row>
    <row r="249" spans="1:18" x14ac:dyDescent="0.25">
      <c r="A249" s="119"/>
      <c r="B249" s="120"/>
      <c r="C249" s="120"/>
      <c r="D249" s="120"/>
      <c r="E249" s="120"/>
      <c r="F249" s="120"/>
      <c r="G249" s="120"/>
      <c r="H249" s="120"/>
      <c r="I249" s="121"/>
      <c r="J249" s="119"/>
      <c r="K249" s="120"/>
      <c r="L249" s="120"/>
      <c r="M249" s="120"/>
      <c r="N249" s="120"/>
      <c r="O249" s="120"/>
      <c r="P249" s="120"/>
      <c r="Q249" s="120"/>
      <c r="R249" s="121"/>
    </row>
    <row r="250" spans="1:18" x14ac:dyDescent="0.25">
      <c r="A250" s="119"/>
      <c r="B250" s="120"/>
      <c r="C250" s="120"/>
      <c r="D250" s="120"/>
      <c r="E250" s="120"/>
      <c r="F250" s="120"/>
      <c r="G250" s="120"/>
      <c r="H250" s="120"/>
      <c r="I250" s="121"/>
      <c r="J250" s="119"/>
      <c r="K250" s="120"/>
      <c r="L250" s="120"/>
      <c r="M250" s="120"/>
      <c r="N250" s="120"/>
      <c r="O250" s="120"/>
      <c r="P250" s="120"/>
      <c r="Q250" s="120"/>
      <c r="R250" s="121"/>
    </row>
    <row r="251" spans="1:18" x14ac:dyDescent="0.25">
      <c r="A251" s="119"/>
      <c r="B251" s="120"/>
      <c r="C251" s="120"/>
      <c r="D251" s="120"/>
      <c r="E251" s="120"/>
      <c r="F251" s="120"/>
      <c r="G251" s="120"/>
      <c r="H251" s="120"/>
      <c r="I251" s="121"/>
      <c r="J251" s="119"/>
      <c r="K251" s="120"/>
      <c r="L251" s="120"/>
      <c r="M251" s="120"/>
      <c r="N251" s="120"/>
      <c r="O251" s="120"/>
      <c r="P251" s="120"/>
      <c r="Q251" s="120"/>
      <c r="R251" s="121"/>
    </row>
    <row r="252" spans="1:18" x14ac:dyDescent="0.25">
      <c r="A252" s="119"/>
      <c r="B252" s="120"/>
      <c r="C252" s="120"/>
      <c r="D252" s="120"/>
      <c r="E252" s="120"/>
      <c r="F252" s="120"/>
      <c r="G252" s="120"/>
      <c r="H252" s="120"/>
      <c r="I252" s="121"/>
      <c r="J252" s="119"/>
      <c r="K252" s="120"/>
      <c r="L252" s="120"/>
      <c r="M252" s="120"/>
      <c r="N252" s="120"/>
      <c r="O252" s="120"/>
      <c r="P252" s="120"/>
      <c r="Q252" s="120"/>
      <c r="R252" s="121"/>
    </row>
    <row r="253" spans="1:18" x14ac:dyDescent="0.25">
      <c r="A253" s="119"/>
      <c r="B253" s="120"/>
      <c r="C253" s="120"/>
      <c r="D253" s="120"/>
      <c r="E253" s="120"/>
      <c r="F253" s="120"/>
      <c r="G253" s="120"/>
      <c r="H253" s="120"/>
      <c r="I253" s="121"/>
      <c r="J253" s="119"/>
      <c r="K253" s="120"/>
      <c r="L253" s="120"/>
      <c r="M253" s="120"/>
      <c r="N253" s="120"/>
      <c r="O253" s="120"/>
      <c r="P253" s="120"/>
      <c r="Q253" s="120"/>
      <c r="R253" s="121"/>
    </row>
    <row r="254" spans="1:18" x14ac:dyDescent="0.25">
      <c r="A254" s="119"/>
      <c r="B254" s="120"/>
      <c r="C254" s="120"/>
      <c r="D254" s="120"/>
      <c r="E254" s="120"/>
      <c r="F254" s="120"/>
      <c r="G254" s="120"/>
      <c r="H254" s="120"/>
      <c r="I254" s="121"/>
      <c r="J254" s="119"/>
      <c r="K254" s="120"/>
      <c r="L254" s="120"/>
      <c r="M254" s="120"/>
      <c r="N254" s="120"/>
      <c r="O254" s="120"/>
      <c r="P254" s="120"/>
      <c r="Q254" s="120"/>
      <c r="R254" s="121"/>
    </row>
    <row r="255" spans="1:18" x14ac:dyDescent="0.25">
      <c r="A255" s="119"/>
      <c r="B255" s="120"/>
      <c r="C255" s="120"/>
      <c r="D255" s="120"/>
      <c r="E255" s="120"/>
      <c r="F255" s="120"/>
      <c r="G255" s="120"/>
      <c r="H255" s="120"/>
      <c r="I255" s="121"/>
      <c r="J255" s="119"/>
      <c r="K255" s="120"/>
      <c r="L255" s="120"/>
      <c r="M255" s="120"/>
      <c r="N255" s="120"/>
      <c r="O255" s="120"/>
      <c r="P255" s="120"/>
      <c r="Q255" s="120"/>
      <c r="R255" s="121"/>
    </row>
    <row r="256" spans="1:18" x14ac:dyDescent="0.25">
      <c r="A256" s="119"/>
      <c r="B256" s="120"/>
      <c r="C256" s="120"/>
      <c r="D256" s="120"/>
      <c r="E256" s="120"/>
      <c r="F256" s="120"/>
      <c r="G256" s="120"/>
      <c r="H256" s="120"/>
      <c r="I256" s="121"/>
      <c r="J256" s="119"/>
      <c r="K256" s="120"/>
      <c r="L256" s="120"/>
      <c r="M256" s="120"/>
      <c r="N256" s="120"/>
      <c r="O256" s="120"/>
      <c r="P256" s="120"/>
      <c r="Q256" s="120"/>
      <c r="R256" s="121"/>
    </row>
    <row r="257" spans="1:18" x14ac:dyDescent="0.25">
      <c r="A257" s="119"/>
      <c r="B257" s="120"/>
      <c r="C257" s="120"/>
      <c r="D257" s="120"/>
      <c r="E257" s="120"/>
      <c r="F257" s="120"/>
      <c r="G257" s="120"/>
      <c r="H257" s="120"/>
      <c r="I257" s="121"/>
      <c r="J257" s="119"/>
      <c r="K257" s="120"/>
      <c r="L257" s="120"/>
      <c r="M257" s="120"/>
      <c r="N257" s="120"/>
      <c r="O257" s="120"/>
      <c r="P257" s="120"/>
      <c r="Q257" s="120"/>
      <c r="R257" s="121"/>
    </row>
    <row r="258" spans="1:18" x14ac:dyDescent="0.25">
      <c r="A258" s="119"/>
      <c r="B258" s="120"/>
      <c r="C258" s="120"/>
      <c r="D258" s="120"/>
      <c r="E258" s="120"/>
      <c r="F258" s="120"/>
      <c r="G258" s="120"/>
      <c r="H258" s="120"/>
      <c r="I258" s="121"/>
      <c r="J258" s="119"/>
      <c r="K258" s="120"/>
      <c r="L258" s="120"/>
      <c r="M258" s="120"/>
      <c r="N258" s="120"/>
      <c r="O258" s="120"/>
      <c r="P258" s="120"/>
      <c r="Q258" s="120"/>
      <c r="R258" s="121"/>
    </row>
    <row r="259" spans="1:18" x14ac:dyDescent="0.25">
      <c r="A259" s="119"/>
      <c r="B259" s="120"/>
      <c r="C259" s="120"/>
      <c r="D259" s="120"/>
      <c r="E259" s="120"/>
      <c r="F259" s="120"/>
      <c r="G259" s="120"/>
      <c r="H259" s="120"/>
      <c r="I259" s="121"/>
      <c r="J259" s="119"/>
      <c r="K259" s="120"/>
      <c r="L259" s="120"/>
      <c r="M259" s="120"/>
      <c r="N259" s="120"/>
      <c r="O259" s="120"/>
      <c r="P259" s="120"/>
      <c r="Q259" s="120"/>
      <c r="R259" s="121"/>
    </row>
    <row r="260" spans="1:18" x14ac:dyDescent="0.25">
      <c r="A260" s="119"/>
      <c r="B260" s="120"/>
      <c r="C260" s="120"/>
      <c r="D260" s="120"/>
      <c r="E260" s="120"/>
      <c r="F260" s="120"/>
      <c r="G260" s="120"/>
      <c r="H260" s="120"/>
      <c r="I260" s="121"/>
      <c r="J260" s="119"/>
      <c r="K260" s="120"/>
      <c r="L260" s="120"/>
      <c r="M260" s="120"/>
      <c r="N260" s="120"/>
      <c r="O260" s="120"/>
      <c r="P260" s="120"/>
      <c r="Q260" s="120"/>
      <c r="R260" s="121"/>
    </row>
    <row r="261" spans="1:18" x14ac:dyDescent="0.25">
      <c r="A261" s="119"/>
      <c r="B261" s="120"/>
      <c r="C261" s="120"/>
      <c r="D261" s="120"/>
      <c r="E261" s="120"/>
      <c r="F261" s="120"/>
      <c r="G261" s="120"/>
      <c r="H261" s="120"/>
      <c r="I261" s="121"/>
      <c r="J261" s="119"/>
      <c r="K261" s="120"/>
      <c r="L261" s="120"/>
      <c r="M261" s="120"/>
      <c r="N261" s="120"/>
      <c r="O261" s="120"/>
      <c r="P261" s="120"/>
      <c r="Q261" s="120"/>
      <c r="R261" s="121"/>
    </row>
    <row r="262" spans="1:18" x14ac:dyDescent="0.25">
      <c r="A262" s="119"/>
      <c r="B262" s="120"/>
      <c r="C262" s="120"/>
      <c r="D262" s="120"/>
      <c r="E262" s="120"/>
      <c r="F262" s="120"/>
      <c r="G262" s="120"/>
      <c r="H262" s="120"/>
      <c r="I262" s="121"/>
      <c r="J262" s="119"/>
      <c r="K262" s="120"/>
      <c r="L262" s="120"/>
      <c r="M262" s="120"/>
      <c r="N262" s="120"/>
      <c r="O262" s="120"/>
      <c r="P262" s="120"/>
      <c r="Q262" s="120"/>
      <c r="R262" s="121"/>
    </row>
    <row r="263" spans="1:18" x14ac:dyDescent="0.25">
      <c r="A263" s="119"/>
      <c r="B263" s="120"/>
      <c r="C263" s="120"/>
      <c r="D263" s="120"/>
      <c r="E263" s="120"/>
      <c r="F263" s="120"/>
      <c r="G263" s="120"/>
      <c r="H263" s="120"/>
      <c r="I263" s="121"/>
      <c r="J263" s="119"/>
      <c r="K263" s="120"/>
      <c r="L263" s="120"/>
      <c r="M263" s="120"/>
      <c r="N263" s="120"/>
      <c r="O263" s="120"/>
      <c r="P263" s="120"/>
      <c r="Q263" s="120"/>
      <c r="R263" s="121"/>
    </row>
    <row r="264" spans="1:18" x14ac:dyDescent="0.25">
      <c r="A264" s="119"/>
      <c r="B264" s="120"/>
      <c r="C264" s="120"/>
      <c r="D264" s="120"/>
      <c r="E264" s="120"/>
      <c r="F264" s="120"/>
      <c r="G264" s="120"/>
      <c r="H264" s="120"/>
      <c r="I264" s="121"/>
      <c r="J264" s="119"/>
      <c r="K264" s="120"/>
      <c r="L264" s="120"/>
      <c r="M264" s="120"/>
      <c r="N264" s="120"/>
      <c r="O264" s="120"/>
      <c r="P264" s="120"/>
      <c r="Q264" s="120"/>
      <c r="R264" s="121"/>
    </row>
    <row r="265" spans="1:18" x14ac:dyDescent="0.25">
      <c r="A265" s="119"/>
      <c r="B265" s="120"/>
      <c r="C265" s="120"/>
      <c r="D265" s="120"/>
      <c r="E265" s="120"/>
      <c r="F265" s="120"/>
      <c r="G265" s="120"/>
      <c r="H265" s="120"/>
      <c r="I265" s="121"/>
      <c r="J265" s="119"/>
      <c r="K265" s="120"/>
      <c r="L265" s="120"/>
      <c r="M265" s="120"/>
      <c r="N265" s="120"/>
      <c r="O265" s="120"/>
      <c r="P265" s="120"/>
      <c r="Q265" s="120"/>
      <c r="R265" s="121"/>
    </row>
    <row r="266" spans="1:18" x14ac:dyDescent="0.25">
      <c r="A266" s="119"/>
      <c r="B266" s="120"/>
      <c r="C266" s="120"/>
      <c r="D266" s="120"/>
      <c r="E266" s="120"/>
      <c r="F266" s="120"/>
      <c r="G266" s="120"/>
      <c r="H266" s="120"/>
      <c r="I266" s="121"/>
      <c r="J266" s="119"/>
      <c r="K266" s="120"/>
      <c r="L266" s="120"/>
      <c r="M266" s="120"/>
      <c r="N266" s="120"/>
      <c r="O266" s="120"/>
      <c r="P266" s="120"/>
      <c r="Q266" s="120"/>
      <c r="R266" s="121"/>
    </row>
    <row r="267" spans="1:18" x14ac:dyDescent="0.25">
      <c r="A267" s="119"/>
      <c r="B267" s="120"/>
      <c r="C267" s="120"/>
      <c r="D267" s="120"/>
      <c r="E267" s="120"/>
      <c r="F267" s="120"/>
      <c r="G267" s="120"/>
      <c r="H267" s="120"/>
      <c r="I267" s="121"/>
      <c r="J267" s="119"/>
      <c r="K267" s="120"/>
      <c r="L267" s="120"/>
      <c r="M267" s="120"/>
      <c r="N267" s="120"/>
      <c r="O267" s="120"/>
      <c r="P267" s="120"/>
      <c r="Q267" s="120"/>
      <c r="R267" s="121"/>
    </row>
    <row r="268" spans="1:18" x14ac:dyDescent="0.25">
      <c r="A268" s="119"/>
      <c r="B268" s="120"/>
      <c r="C268" s="120"/>
      <c r="D268" s="120"/>
      <c r="E268" s="120"/>
      <c r="F268" s="120"/>
      <c r="G268" s="120"/>
      <c r="H268" s="120"/>
      <c r="I268" s="121"/>
      <c r="J268" s="119"/>
      <c r="K268" s="120"/>
      <c r="L268" s="120"/>
      <c r="M268" s="120"/>
      <c r="N268" s="120"/>
      <c r="O268" s="120"/>
      <c r="P268" s="120"/>
      <c r="Q268" s="120"/>
      <c r="R268" s="121"/>
    </row>
    <row r="269" spans="1:18" x14ac:dyDescent="0.25">
      <c r="A269" s="119"/>
      <c r="B269" s="120"/>
      <c r="C269" s="120"/>
      <c r="D269" s="120"/>
      <c r="E269" s="120"/>
      <c r="F269" s="120"/>
      <c r="G269" s="120"/>
      <c r="H269" s="120"/>
      <c r="I269" s="121"/>
      <c r="J269" s="119"/>
      <c r="K269" s="120"/>
      <c r="L269" s="120"/>
      <c r="M269" s="120"/>
      <c r="N269" s="120"/>
      <c r="O269" s="120"/>
      <c r="P269" s="120"/>
      <c r="Q269" s="120"/>
      <c r="R269" s="121"/>
    </row>
    <row r="270" spans="1:18" x14ac:dyDescent="0.25">
      <c r="A270" s="119"/>
      <c r="B270" s="120"/>
      <c r="C270" s="120"/>
      <c r="D270" s="120"/>
      <c r="E270" s="120"/>
      <c r="F270" s="120"/>
      <c r="G270" s="120"/>
      <c r="H270" s="120"/>
      <c r="I270" s="121"/>
      <c r="J270" s="119"/>
      <c r="K270" s="120"/>
      <c r="L270" s="120"/>
      <c r="M270" s="120"/>
      <c r="N270" s="120"/>
      <c r="O270" s="120"/>
      <c r="P270" s="120"/>
      <c r="Q270" s="120"/>
      <c r="R270" s="121"/>
    </row>
    <row r="271" spans="1:18" x14ac:dyDescent="0.25">
      <c r="A271" s="119"/>
      <c r="B271" s="120"/>
      <c r="C271" s="120"/>
      <c r="D271" s="120"/>
      <c r="E271" s="120"/>
      <c r="F271" s="120"/>
      <c r="G271" s="120"/>
      <c r="H271" s="120"/>
      <c r="I271" s="121"/>
      <c r="J271" s="119"/>
      <c r="K271" s="120"/>
      <c r="L271" s="120"/>
      <c r="M271" s="120"/>
      <c r="N271" s="120"/>
      <c r="O271" s="120"/>
      <c r="P271" s="120"/>
      <c r="Q271" s="120"/>
      <c r="R271" s="121"/>
    </row>
    <row r="272" spans="1:18" x14ac:dyDescent="0.25">
      <c r="A272" s="119"/>
      <c r="B272" s="120"/>
      <c r="C272" s="120"/>
      <c r="D272" s="120"/>
      <c r="E272" s="120"/>
      <c r="F272" s="120"/>
      <c r="G272" s="120"/>
      <c r="H272" s="120"/>
      <c r="I272" s="121"/>
      <c r="J272" s="119"/>
      <c r="K272" s="120"/>
      <c r="L272" s="120"/>
      <c r="M272" s="120"/>
      <c r="N272" s="120"/>
      <c r="O272" s="120"/>
      <c r="P272" s="120"/>
      <c r="Q272" s="120"/>
      <c r="R272" s="121"/>
    </row>
    <row r="273" spans="1:18" x14ac:dyDescent="0.25">
      <c r="A273" s="119"/>
      <c r="B273" s="120"/>
      <c r="C273" s="120"/>
      <c r="D273" s="120"/>
      <c r="E273" s="120"/>
      <c r="F273" s="120"/>
      <c r="G273" s="120"/>
      <c r="H273" s="120"/>
      <c r="I273" s="121"/>
      <c r="J273" s="119"/>
      <c r="K273" s="120"/>
      <c r="L273" s="120"/>
      <c r="M273" s="120"/>
      <c r="N273" s="120"/>
      <c r="O273" s="120"/>
      <c r="P273" s="120"/>
      <c r="Q273" s="120"/>
      <c r="R273" s="121"/>
    </row>
    <row r="274" spans="1:18" x14ac:dyDescent="0.25">
      <c r="A274" s="119"/>
      <c r="B274" s="120"/>
      <c r="C274" s="120"/>
      <c r="D274" s="120"/>
      <c r="E274" s="120"/>
      <c r="F274" s="120"/>
      <c r="G274" s="120"/>
      <c r="H274" s="120"/>
      <c r="I274" s="121"/>
      <c r="J274" s="119"/>
      <c r="K274" s="120"/>
      <c r="L274" s="120"/>
      <c r="M274" s="120"/>
      <c r="N274" s="120"/>
      <c r="O274" s="120"/>
      <c r="P274" s="120"/>
      <c r="Q274" s="120"/>
      <c r="R274" s="121"/>
    </row>
    <row r="275" spans="1:18" x14ac:dyDescent="0.25">
      <c r="A275" s="119"/>
      <c r="B275" s="120"/>
      <c r="C275" s="120"/>
      <c r="D275" s="120"/>
      <c r="E275" s="120"/>
      <c r="F275" s="120"/>
      <c r="G275" s="120"/>
      <c r="H275" s="120"/>
      <c r="I275" s="121"/>
      <c r="J275" s="119"/>
      <c r="K275" s="120"/>
      <c r="L275" s="120"/>
      <c r="M275" s="120"/>
      <c r="N275" s="120"/>
      <c r="O275" s="120"/>
      <c r="P275" s="120"/>
      <c r="Q275" s="120"/>
      <c r="R275" s="121"/>
    </row>
    <row r="276" spans="1:18" x14ac:dyDescent="0.25">
      <c r="A276" s="119"/>
      <c r="B276" s="120"/>
      <c r="C276" s="120"/>
      <c r="D276" s="120"/>
      <c r="E276" s="120"/>
      <c r="F276" s="120"/>
      <c r="G276" s="120"/>
      <c r="H276" s="120"/>
      <c r="I276" s="121"/>
      <c r="J276" s="119"/>
      <c r="K276" s="120"/>
      <c r="L276" s="120"/>
      <c r="M276" s="120"/>
      <c r="N276" s="120"/>
      <c r="O276" s="120"/>
      <c r="P276" s="120"/>
      <c r="Q276" s="120"/>
      <c r="R276" s="121"/>
    </row>
    <row r="277" spans="1:18" x14ac:dyDescent="0.25">
      <c r="A277" s="119"/>
      <c r="B277" s="120"/>
      <c r="C277" s="120"/>
      <c r="D277" s="120"/>
      <c r="E277" s="120"/>
      <c r="F277" s="120"/>
      <c r="G277" s="120"/>
      <c r="H277" s="120"/>
      <c r="I277" s="121"/>
      <c r="J277" s="119"/>
      <c r="K277" s="120"/>
      <c r="L277" s="120"/>
      <c r="M277" s="120"/>
      <c r="N277" s="120"/>
      <c r="O277" s="120"/>
      <c r="P277" s="120"/>
      <c r="Q277" s="120"/>
      <c r="R277" s="121"/>
    </row>
    <row r="278" spans="1:18" x14ac:dyDescent="0.25">
      <c r="A278" s="119"/>
      <c r="B278" s="120"/>
      <c r="C278" s="120"/>
      <c r="D278" s="120"/>
      <c r="E278" s="120"/>
      <c r="F278" s="120"/>
      <c r="G278" s="120"/>
      <c r="H278" s="120"/>
      <c r="I278" s="121"/>
      <c r="J278" s="119"/>
      <c r="K278" s="120"/>
      <c r="L278" s="120"/>
      <c r="M278" s="120"/>
      <c r="N278" s="120"/>
      <c r="O278" s="120"/>
      <c r="P278" s="120"/>
      <c r="Q278" s="120"/>
      <c r="R278" s="121"/>
    </row>
    <row r="279" spans="1:18" x14ac:dyDescent="0.25">
      <c r="A279" s="119"/>
      <c r="B279" s="120"/>
      <c r="C279" s="120"/>
      <c r="D279" s="120"/>
      <c r="E279" s="120"/>
      <c r="F279" s="120"/>
      <c r="G279" s="120"/>
      <c r="H279" s="120"/>
      <c r="I279" s="121"/>
      <c r="J279" s="119"/>
      <c r="K279" s="120"/>
      <c r="L279" s="120"/>
      <c r="M279" s="120"/>
      <c r="N279" s="120"/>
      <c r="O279" s="120"/>
      <c r="P279" s="120"/>
      <c r="Q279" s="120"/>
      <c r="R279" s="121"/>
    </row>
    <row r="280" spans="1:18" x14ac:dyDescent="0.25">
      <c r="A280" s="119"/>
      <c r="B280" s="120"/>
      <c r="C280" s="120"/>
      <c r="D280" s="120"/>
      <c r="E280" s="120"/>
      <c r="F280" s="120"/>
      <c r="G280" s="120"/>
      <c r="H280" s="120"/>
      <c r="I280" s="121"/>
      <c r="J280" s="119"/>
      <c r="K280" s="120"/>
      <c r="L280" s="120"/>
      <c r="M280" s="120"/>
      <c r="N280" s="120"/>
      <c r="O280" s="120"/>
      <c r="P280" s="120"/>
      <c r="Q280" s="120"/>
      <c r="R280" s="121"/>
    </row>
    <row r="281" spans="1:18" x14ac:dyDescent="0.25">
      <c r="A281" s="119"/>
      <c r="B281" s="120"/>
      <c r="C281" s="120"/>
      <c r="D281" s="120"/>
      <c r="E281" s="120"/>
      <c r="F281" s="120"/>
      <c r="G281" s="120"/>
      <c r="H281" s="120"/>
      <c r="I281" s="121"/>
      <c r="J281" s="119"/>
      <c r="K281" s="120"/>
      <c r="L281" s="120"/>
      <c r="M281" s="120"/>
      <c r="N281" s="120"/>
      <c r="O281" s="120"/>
      <c r="P281" s="120"/>
      <c r="Q281" s="120"/>
      <c r="R281" s="121"/>
    </row>
    <row r="282" spans="1:18" x14ac:dyDescent="0.25">
      <c r="A282" s="119"/>
      <c r="B282" s="120"/>
      <c r="C282" s="120"/>
      <c r="D282" s="120"/>
      <c r="E282" s="120"/>
      <c r="F282" s="120"/>
      <c r="G282" s="120"/>
      <c r="H282" s="120"/>
      <c r="I282" s="121"/>
      <c r="J282" s="119"/>
      <c r="K282" s="120"/>
      <c r="L282" s="120"/>
      <c r="M282" s="120"/>
      <c r="N282" s="120"/>
      <c r="O282" s="120"/>
      <c r="P282" s="120"/>
      <c r="Q282" s="120"/>
      <c r="R282" s="121"/>
    </row>
    <row r="283" spans="1:18" x14ac:dyDescent="0.25">
      <c r="A283" s="119"/>
      <c r="B283" s="120"/>
      <c r="C283" s="120"/>
      <c r="D283" s="120"/>
      <c r="E283" s="120"/>
      <c r="F283" s="120"/>
      <c r="G283" s="120"/>
      <c r="H283" s="120"/>
      <c r="I283" s="121"/>
      <c r="J283" s="119"/>
      <c r="K283" s="120"/>
      <c r="L283" s="120"/>
      <c r="M283" s="120"/>
      <c r="N283" s="120"/>
      <c r="O283" s="120"/>
      <c r="P283" s="120"/>
      <c r="Q283" s="120"/>
      <c r="R283" s="121"/>
    </row>
    <row r="284" spans="1:18" x14ac:dyDescent="0.25">
      <c r="A284" s="119"/>
      <c r="B284" s="120"/>
      <c r="C284" s="120"/>
      <c r="D284" s="120"/>
      <c r="E284" s="120"/>
      <c r="F284" s="120"/>
      <c r="G284" s="120"/>
      <c r="H284" s="120"/>
      <c r="I284" s="121"/>
      <c r="J284" s="119"/>
      <c r="K284" s="120"/>
      <c r="L284" s="120"/>
      <c r="M284" s="120"/>
      <c r="N284" s="120"/>
      <c r="O284" s="120"/>
      <c r="P284" s="120"/>
      <c r="Q284" s="120"/>
      <c r="R284" s="121"/>
    </row>
    <row r="285" spans="1:18" x14ac:dyDescent="0.25">
      <c r="A285" s="119"/>
      <c r="B285" s="120"/>
      <c r="C285" s="120"/>
      <c r="D285" s="120"/>
      <c r="E285" s="120"/>
      <c r="F285" s="120"/>
      <c r="G285" s="120"/>
      <c r="H285" s="120"/>
      <c r="I285" s="121"/>
      <c r="J285" s="119"/>
      <c r="K285" s="120"/>
      <c r="L285" s="120"/>
      <c r="M285" s="120"/>
      <c r="N285" s="120"/>
      <c r="O285" s="120"/>
      <c r="P285" s="120"/>
      <c r="Q285" s="120"/>
      <c r="R285" s="121"/>
    </row>
    <row r="286" spans="1:18" x14ac:dyDescent="0.25">
      <c r="A286" s="119"/>
      <c r="B286" s="120"/>
      <c r="C286" s="120"/>
      <c r="D286" s="120"/>
      <c r="E286" s="120"/>
      <c r="F286" s="120"/>
      <c r="G286" s="120"/>
      <c r="H286" s="120"/>
      <c r="I286" s="121"/>
      <c r="J286" s="119"/>
      <c r="K286" s="120"/>
      <c r="L286" s="120"/>
      <c r="M286" s="120"/>
      <c r="N286" s="120"/>
      <c r="O286" s="120"/>
      <c r="P286" s="120"/>
      <c r="Q286" s="120"/>
      <c r="R286" s="121"/>
    </row>
    <row r="287" spans="1:18" x14ac:dyDescent="0.25">
      <c r="A287" s="119"/>
      <c r="B287" s="120"/>
      <c r="C287" s="120"/>
      <c r="D287" s="120"/>
      <c r="E287" s="120"/>
      <c r="F287" s="120"/>
      <c r="G287" s="120"/>
      <c r="H287" s="120"/>
      <c r="I287" s="121"/>
      <c r="J287" s="119"/>
      <c r="K287" s="120"/>
      <c r="L287" s="120"/>
      <c r="M287" s="120"/>
      <c r="N287" s="120"/>
      <c r="O287" s="120"/>
      <c r="P287" s="120"/>
      <c r="Q287" s="120"/>
      <c r="R287" s="121"/>
    </row>
    <row r="288" spans="1:18" x14ac:dyDescent="0.25">
      <c r="A288" s="119"/>
      <c r="B288" s="120"/>
      <c r="C288" s="120"/>
      <c r="D288" s="120"/>
      <c r="E288" s="120"/>
      <c r="F288" s="120"/>
      <c r="G288" s="120"/>
      <c r="H288" s="120"/>
      <c r="I288" s="121"/>
      <c r="J288" s="119"/>
      <c r="K288" s="120"/>
      <c r="L288" s="120"/>
      <c r="M288" s="120"/>
      <c r="N288" s="120"/>
      <c r="O288" s="120"/>
      <c r="P288" s="120"/>
      <c r="Q288" s="120"/>
      <c r="R288" s="121"/>
    </row>
    <row r="289" spans="1:18" x14ac:dyDescent="0.25">
      <c r="A289" s="119"/>
      <c r="B289" s="120"/>
      <c r="C289" s="120"/>
      <c r="D289" s="120"/>
      <c r="E289" s="120"/>
      <c r="F289" s="120"/>
      <c r="G289" s="120"/>
      <c r="H289" s="120"/>
      <c r="I289" s="121"/>
      <c r="J289" s="119"/>
      <c r="K289" s="120"/>
      <c r="L289" s="120"/>
      <c r="M289" s="120"/>
      <c r="N289" s="120"/>
      <c r="O289" s="120"/>
      <c r="P289" s="120"/>
      <c r="Q289" s="120"/>
      <c r="R289" s="121"/>
    </row>
    <row r="290" spans="1:18" x14ac:dyDescent="0.25">
      <c r="A290" s="119"/>
      <c r="B290" s="120"/>
      <c r="C290" s="120"/>
      <c r="D290" s="120"/>
      <c r="E290" s="120"/>
      <c r="F290" s="120"/>
      <c r="G290" s="120"/>
      <c r="H290" s="120"/>
      <c r="I290" s="121"/>
      <c r="J290" s="119"/>
      <c r="K290" s="120"/>
      <c r="L290" s="120"/>
      <c r="M290" s="120"/>
      <c r="N290" s="120"/>
      <c r="O290" s="120"/>
      <c r="P290" s="120"/>
      <c r="Q290" s="120"/>
      <c r="R290" s="121"/>
    </row>
    <row r="291" spans="1:18" x14ac:dyDescent="0.25">
      <c r="A291" s="119"/>
      <c r="B291" s="120"/>
      <c r="C291" s="120"/>
      <c r="D291" s="120"/>
      <c r="E291" s="120"/>
      <c r="F291" s="120"/>
      <c r="G291" s="120"/>
      <c r="H291" s="120"/>
      <c r="I291" s="121"/>
      <c r="J291" s="119"/>
      <c r="K291" s="120"/>
      <c r="L291" s="120"/>
      <c r="M291" s="120"/>
      <c r="N291" s="120"/>
      <c r="O291" s="120"/>
      <c r="P291" s="120"/>
      <c r="Q291" s="120"/>
      <c r="R291" s="121"/>
    </row>
    <row r="292" spans="1:18" x14ac:dyDescent="0.25">
      <c r="A292" s="119"/>
      <c r="B292" s="120"/>
      <c r="C292" s="120"/>
      <c r="D292" s="120"/>
      <c r="E292" s="120"/>
      <c r="F292" s="120"/>
      <c r="G292" s="120"/>
      <c r="H292" s="120"/>
      <c r="I292" s="121"/>
      <c r="J292" s="119"/>
      <c r="K292" s="120"/>
      <c r="L292" s="120"/>
      <c r="M292" s="120"/>
      <c r="N292" s="120"/>
      <c r="O292" s="120"/>
      <c r="P292" s="120"/>
      <c r="Q292" s="120"/>
      <c r="R292" s="121"/>
    </row>
    <row r="293" spans="1:18" x14ac:dyDescent="0.25">
      <c r="A293" s="119"/>
      <c r="B293" s="120"/>
      <c r="C293" s="120"/>
      <c r="D293" s="120"/>
      <c r="E293" s="120"/>
      <c r="F293" s="120"/>
      <c r="G293" s="120"/>
      <c r="H293" s="120"/>
      <c r="I293" s="121"/>
      <c r="J293" s="119"/>
      <c r="K293" s="120"/>
      <c r="L293" s="120"/>
      <c r="M293" s="120"/>
      <c r="N293" s="120"/>
      <c r="O293" s="120"/>
      <c r="P293" s="120"/>
      <c r="Q293" s="120"/>
      <c r="R293" s="121"/>
    </row>
    <row r="294" spans="1:18" x14ac:dyDescent="0.25">
      <c r="A294" s="119"/>
      <c r="B294" s="120"/>
      <c r="C294" s="120"/>
      <c r="D294" s="120"/>
      <c r="E294" s="120"/>
      <c r="F294" s="120"/>
      <c r="G294" s="120"/>
      <c r="H294" s="120"/>
      <c r="I294" s="121"/>
      <c r="J294" s="119"/>
      <c r="K294" s="120"/>
      <c r="L294" s="120"/>
      <c r="M294" s="120"/>
      <c r="N294" s="120"/>
      <c r="O294" s="120"/>
      <c r="P294" s="120"/>
      <c r="Q294" s="120"/>
      <c r="R294" s="121"/>
    </row>
    <row r="295" spans="1:18" x14ac:dyDescent="0.25">
      <c r="A295" s="119"/>
      <c r="B295" s="120"/>
      <c r="C295" s="120"/>
      <c r="D295" s="120"/>
      <c r="E295" s="120"/>
      <c r="F295" s="120"/>
      <c r="G295" s="120"/>
      <c r="H295" s="120"/>
      <c r="I295" s="121"/>
      <c r="J295" s="119"/>
      <c r="K295" s="120"/>
      <c r="L295" s="120"/>
      <c r="M295" s="120"/>
      <c r="N295" s="120"/>
      <c r="O295" s="120"/>
      <c r="P295" s="120"/>
      <c r="Q295" s="120"/>
      <c r="R295" s="121"/>
    </row>
    <row r="296" spans="1:18" x14ac:dyDescent="0.25">
      <c r="A296" s="119"/>
      <c r="B296" s="120"/>
      <c r="C296" s="120"/>
      <c r="D296" s="120"/>
      <c r="E296" s="120"/>
      <c r="F296" s="120"/>
      <c r="G296" s="120"/>
      <c r="H296" s="120"/>
      <c r="I296" s="121"/>
      <c r="J296" s="119"/>
      <c r="K296" s="120"/>
      <c r="L296" s="120"/>
      <c r="M296" s="120"/>
      <c r="N296" s="120"/>
      <c r="O296" s="120"/>
      <c r="P296" s="120"/>
      <c r="Q296" s="120"/>
      <c r="R296" s="121"/>
    </row>
    <row r="297" spans="1:18" x14ac:dyDescent="0.25">
      <c r="A297" s="119"/>
      <c r="B297" s="120"/>
      <c r="C297" s="120"/>
      <c r="D297" s="120"/>
      <c r="E297" s="120"/>
      <c r="F297" s="120"/>
      <c r="G297" s="120"/>
      <c r="H297" s="120"/>
      <c r="I297" s="121"/>
      <c r="J297" s="119"/>
      <c r="K297" s="120"/>
      <c r="L297" s="120"/>
      <c r="M297" s="120"/>
      <c r="N297" s="120"/>
      <c r="O297" s="120"/>
      <c r="P297" s="120"/>
      <c r="Q297" s="120"/>
      <c r="R297" s="121"/>
    </row>
    <row r="298" spans="1:18" x14ac:dyDescent="0.25">
      <c r="A298" s="119"/>
      <c r="B298" s="120"/>
      <c r="C298" s="120"/>
      <c r="D298" s="120"/>
      <c r="E298" s="120"/>
      <c r="F298" s="120"/>
      <c r="G298" s="120"/>
      <c r="H298" s="120"/>
      <c r="I298" s="121"/>
      <c r="J298" s="119"/>
      <c r="K298" s="120"/>
      <c r="L298" s="120"/>
      <c r="M298" s="120"/>
      <c r="N298" s="120"/>
      <c r="O298" s="120"/>
      <c r="P298" s="120"/>
      <c r="Q298" s="120"/>
      <c r="R298" s="121"/>
    </row>
    <row r="299" spans="1:18" x14ac:dyDescent="0.25">
      <c r="A299" s="119"/>
      <c r="B299" s="120"/>
      <c r="C299" s="120"/>
      <c r="D299" s="120"/>
      <c r="E299" s="120"/>
      <c r="F299" s="120"/>
      <c r="G299" s="120"/>
      <c r="H299" s="120"/>
      <c r="I299" s="121"/>
      <c r="J299" s="119"/>
      <c r="K299" s="120"/>
      <c r="L299" s="120"/>
      <c r="M299" s="120"/>
      <c r="N299" s="120"/>
      <c r="O299" s="120"/>
      <c r="P299" s="120"/>
      <c r="Q299" s="120"/>
      <c r="R299" s="121"/>
    </row>
    <row r="300" spans="1:18" x14ac:dyDescent="0.25">
      <c r="A300" s="119"/>
      <c r="B300" s="120"/>
      <c r="C300" s="120"/>
      <c r="D300" s="120"/>
      <c r="E300" s="120"/>
      <c r="F300" s="120"/>
      <c r="G300" s="120"/>
      <c r="H300" s="120"/>
      <c r="I300" s="121"/>
      <c r="J300" s="119"/>
      <c r="K300" s="120"/>
      <c r="L300" s="120"/>
      <c r="M300" s="120"/>
      <c r="N300" s="120"/>
      <c r="O300" s="120"/>
      <c r="P300" s="120"/>
      <c r="Q300" s="120"/>
      <c r="R300" s="121"/>
    </row>
    <row r="301" spans="1:18" x14ac:dyDescent="0.25">
      <c r="A301" s="119"/>
      <c r="B301" s="120"/>
      <c r="C301" s="120"/>
      <c r="D301" s="120"/>
      <c r="E301" s="120"/>
      <c r="F301" s="120"/>
      <c r="G301" s="120"/>
      <c r="H301" s="120"/>
      <c r="I301" s="121"/>
      <c r="J301" s="119"/>
      <c r="K301" s="120"/>
      <c r="L301" s="120"/>
      <c r="M301" s="120"/>
      <c r="N301" s="120"/>
      <c r="O301" s="120"/>
      <c r="P301" s="120"/>
      <c r="Q301" s="120"/>
      <c r="R301" s="121"/>
    </row>
    <row r="302" spans="1:18" x14ac:dyDescent="0.25">
      <c r="A302" s="119"/>
      <c r="B302" s="120"/>
      <c r="C302" s="120"/>
      <c r="D302" s="120"/>
      <c r="E302" s="120"/>
      <c r="F302" s="120"/>
      <c r="G302" s="120"/>
      <c r="H302" s="120"/>
      <c r="I302" s="121"/>
      <c r="J302" s="119"/>
      <c r="K302" s="120"/>
      <c r="L302" s="120"/>
      <c r="M302" s="120"/>
      <c r="N302" s="120"/>
      <c r="O302" s="120"/>
      <c r="P302" s="120"/>
      <c r="Q302" s="120"/>
      <c r="R302" s="121"/>
    </row>
    <row r="303" spans="1:18" x14ac:dyDescent="0.25">
      <c r="A303" s="119"/>
      <c r="B303" s="120"/>
      <c r="C303" s="120"/>
      <c r="D303" s="120"/>
      <c r="E303" s="120"/>
      <c r="F303" s="120"/>
      <c r="G303" s="120"/>
      <c r="H303" s="120"/>
      <c r="I303" s="121"/>
      <c r="J303" s="119"/>
      <c r="K303" s="120"/>
      <c r="L303" s="120"/>
      <c r="M303" s="120"/>
      <c r="N303" s="120"/>
      <c r="O303" s="120"/>
      <c r="P303" s="120"/>
      <c r="Q303" s="120"/>
      <c r="R303" s="121"/>
    </row>
    <row r="304" spans="1:18" x14ac:dyDescent="0.25">
      <c r="A304" s="119"/>
      <c r="B304" s="120"/>
      <c r="C304" s="120"/>
      <c r="D304" s="120"/>
      <c r="E304" s="120"/>
      <c r="F304" s="120"/>
      <c r="G304" s="120"/>
      <c r="H304" s="120"/>
      <c r="I304" s="121"/>
      <c r="J304" s="119"/>
      <c r="K304" s="120"/>
      <c r="L304" s="120"/>
      <c r="M304" s="120"/>
      <c r="N304" s="120"/>
      <c r="O304" s="120"/>
      <c r="P304" s="120"/>
      <c r="Q304" s="120"/>
      <c r="R304" s="121"/>
    </row>
    <row r="305" spans="1:18" x14ac:dyDescent="0.25">
      <c r="A305" s="119"/>
      <c r="B305" s="120"/>
      <c r="C305" s="120"/>
      <c r="D305" s="120"/>
      <c r="E305" s="120"/>
      <c r="F305" s="120"/>
      <c r="G305" s="120"/>
      <c r="H305" s="120"/>
      <c r="I305" s="121"/>
      <c r="J305" s="119"/>
      <c r="K305" s="120"/>
      <c r="L305" s="120"/>
      <c r="M305" s="120"/>
      <c r="N305" s="120"/>
      <c r="O305" s="120"/>
      <c r="P305" s="120"/>
      <c r="Q305" s="120"/>
      <c r="R305" s="121"/>
    </row>
    <row r="306" spans="1:18" x14ac:dyDescent="0.25">
      <c r="A306" s="119"/>
      <c r="B306" s="120"/>
      <c r="C306" s="120"/>
      <c r="D306" s="120"/>
      <c r="E306" s="120"/>
      <c r="F306" s="120"/>
      <c r="G306" s="120"/>
      <c r="H306" s="120"/>
      <c r="I306" s="121"/>
      <c r="J306" s="119"/>
      <c r="K306" s="120"/>
      <c r="L306" s="120"/>
      <c r="M306" s="120"/>
      <c r="N306" s="120"/>
      <c r="O306" s="120"/>
      <c r="P306" s="120"/>
      <c r="Q306" s="120"/>
      <c r="R306" s="121"/>
    </row>
    <row r="307" spans="1:18" x14ac:dyDescent="0.25">
      <c r="A307" s="119"/>
      <c r="B307" s="120"/>
      <c r="C307" s="120"/>
      <c r="D307" s="120"/>
      <c r="E307" s="120"/>
      <c r="F307" s="120"/>
      <c r="G307" s="120"/>
      <c r="H307" s="120"/>
      <c r="I307" s="121"/>
      <c r="J307" s="119"/>
      <c r="K307" s="120"/>
      <c r="L307" s="120"/>
      <c r="M307" s="120"/>
      <c r="N307" s="120"/>
      <c r="O307" s="120"/>
      <c r="P307" s="120"/>
      <c r="Q307" s="120"/>
      <c r="R307" s="121"/>
    </row>
    <row r="308" spans="1:18" x14ac:dyDescent="0.25">
      <c r="A308" s="119"/>
      <c r="B308" s="120"/>
      <c r="C308" s="120"/>
      <c r="D308" s="120"/>
      <c r="E308" s="120"/>
      <c r="F308" s="120"/>
      <c r="G308" s="120"/>
      <c r="H308" s="120"/>
      <c r="I308" s="121"/>
      <c r="J308" s="119"/>
      <c r="K308" s="120"/>
      <c r="L308" s="120"/>
      <c r="M308" s="120"/>
      <c r="N308" s="120"/>
      <c r="O308" s="120"/>
      <c r="P308" s="120"/>
      <c r="Q308" s="120"/>
      <c r="R308" s="121"/>
    </row>
    <row r="309" spans="1:18" x14ac:dyDescent="0.25">
      <c r="A309" s="119"/>
      <c r="B309" s="120"/>
      <c r="C309" s="120"/>
      <c r="D309" s="120"/>
      <c r="E309" s="120"/>
      <c r="F309" s="120"/>
      <c r="G309" s="120"/>
      <c r="H309" s="120"/>
      <c r="I309" s="121"/>
      <c r="J309" s="119"/>
      <c r="K309" s="120"/>
      <c r="L309" s="120"/>
      <c r="M309" s="120"/>
      <c r="N309" s="120"/>
      <c r="O309" s="120"/>
      <c r="P309" s="120"/>
      <c r="Q309" s="120"/>
      <c r="R309" s="121"/>
    </row>
    <row r="310" spans="1:18" x14ac:dyDescent="0.25">
      <c r="A310" s="119"/>
      <c r="B310" s="120"/>
      <c r="C310" s="120"/>
      <c r="D310" s="120"/>
      <c r="E310" s="120"/>
      <c r="F310" s="120"/>
      <c r="G310" s="120"/>
      <c r="H310" s="120"/>
      <c r="I310" s="121"/>
      <c r="J310" s="119"/>
      <c r="K310" s="120"/>
      <c r="L310" s="120"/>
      <c r="M310" s="120"/>
      <c r="N310" s="120"/>
      <c r="O310" s="120"/>
      <c r="P310" s="120"/>
      <c r="Q310" s="120"/>
      <c r="R310" s="121"/>
    </row>
    <row r="311" spans="1:18" x14ac:dyDescent="0.25">
      <c r="A311" s="119"/>
      <c r="B311" s="120"/>
      <c r="C311" s="120"/>
      <c r="D311" s="120"/>
      <c r="E311" s="120"/>
      <c r="F311" s="120"/>
      <c r="G311" s="120"/>
      <c r="H311" s="120"/>
      <c r="I311" s="121"/>
      <c r="J311" s="119"/>
      <c r="K311" s="120"/>
      <c r="L311" s="120"/>
      <c r="M311" s="120"/>
      <c r="N311" s="120"/>
      <c r="O311" s="120"/>
      <c r="P311" s="120"/>
      <c r="Q311" s="120"/>
      <c r="R311" s="121"/>
    </row>
    <row r="312" spans="1:18" x14ac:dyDescent="0.25">
      <c r="A312" s="119"/>
      <c r="B312" s="120"/>
      <c r="C312" s="120"/>
      <c r="D312" s="120"/>
      <c r="E312" s="120"/>
      <c r="F312" s="120"/>
      <c r="G312" s="120"/>
      <c r="H312" s="120"/>
      <c r="I312" s="121"/>
      <c r="J312" s="119"/>
      <c r="K312" s="120"/>
      <c r="L312" s="120"/>
      <c r="M312" s="120"/>
      <c r="N312" s="120"/>
      <c r="O312" s="120"/>
      <c r="P312" s="120"/>
      <c r="Q312" s="120"/>
      <c r="R312" s="121"/>
    </row>
    <row r="313" spans="1:18" x14ac:dyDescent="0.25">
      <c r="A313" s="119"/>
      <c r="B313" s="120"/>
      <c r="C313" s="120"/>
      <c r="D313" s="120"/>
      <c r="E313" s="120"/>
      <c r="F313" s="120"/>
      <c r="G313" s="120"/>
      <c r="H313" s="120"/>
      <c r="I313" s="121"/>
      <c r="J313" s="119"/>
      <c r="K313" s="120"/>
      <c r="L313" s="120"/>
      <c r="M313" s="120"/>
      <c r="N313" s="120"/>
      <c r="O313" s="120"/>
      <c r="P313" s="120"/>
      <c r="Q313" s="120"/>
      <c r="R313" s="121"/>
    </row>
    <row r="314" spans="1:18" x14ac:dyDescent="0.25">
      <c r="A314" s="119"/>
      <c r="B314" s="120"/>
      <c r="C314" s="120"/>
      <c r="D314" s="120"/>
      <c r="E314" s="120"/>
      <c r="F314" s="120"/>
      <c r="G314" s="120"/>
      <c r="H314" s="120"/>
      <c r="I314" s="121"/>
      <c r="J314" s="119"/>
      <c r="K314" s="120"/>
      <c r="L314" s="120"/>
      <c r="M314" s="120"/>
      <c r="N314" s="120"/>
      <c r="O314" s="120"/>
      <c r="P314" s="120"/>
      <c r="Q314" s="120"/>
      <c r="R314" s="121"/>
    </row>
    <row r="315" spans="1:18" x14ac:dyDescent="0.25">
      <c r="A315" s="119"/>
      <c r="B315" s="120"/>
      <c r="C315" s="120"/>
      <c r="D315" s="120"/>
      <c r="E315" s="120"/>
      <c r="F315" s="120"/>
      <c r="G315" s="120"/>
      <c r="H315" s="120"/>
      <c r="I315" s="121"/>
      <c r="J315" s="119"/>
      <c r="K315" s="120"/>
      <c r="L315" s="120"/>
      <c r="M315" s="120"/>
      <c r="N315" s="120"/>
      <c r="O315" s="120"/>
      <c r="P315" s="120"/>
      <c r="Q315" s="120"/>
      <c r="R315" s="121"/>
    </row>
    <row r="316" spans="1:18" x14ac:dyDescent="0.25">
      <c r="A316" s="119"/>
      <c r="B316" s="120"/>
      <c r="C316" s="120"/>
      <c r="D316" s="120"/>
      <c r="E316" s="120"/>
      <c r="F316" s="120"/>
      <c r="G316" s="120"/>
      <c r="H316" s="120"/>
      <c r="I316" s="121"/>
      <c r="J316" s="119"/>
      <c r="K316" s="120"/>
      <c r="L316" s="120"/>
      <c r="M316" s="120"/>
      <c r="N316" s="120"/>
      <c r="O316" s="120"/>
      <c r="P316" s="120"/>
      <c r="Q316" s="120"/>
      <c r="R316" s="121"/>
    </row>
    <row r="317" spans="1:18" x14ac:dyDescent="0.25">
      <c r="A317" s="119"/>
      <c r="B317" s="120"/>
      <c r="C317" s="120"/>
      <c r="D317" s="120"/>
      <c r="E317" s="120"/>
      <c r="F317" s="120"/>
      <c r="G317" s="120"/>
      <c r="H317" s="120"/>
      <c r="I317" s="121"/>
      <c r="J317" s="119"/>
      <c r="K317" s="120"/>
      <c r="L317" s="120"/>
      <c r="M317" s="120"/>
      <c r="N317" s="120"/>
      <c r="O317" s="120"/>
      <c r="P317" s="120"/>
      <c r="Q317" s="120"/>
      <c r="R317" s="121"/>
    </row>
    <row r="318" spans="1:18" x14ac:dyDescent="0.25">
      <c r="A318" s="119"/>
      <c r="B318" s="120"/>
      <c r="C318" s="120"/>
      <c r="D318" s="120"/>
      <c r="E318" s="120"/>
      <c r="F318" s="120"/>
      <c r="G318" s="120"/>
      <c r="H318" s="120"/>
      <c r="I318" s="121"/>
      <c r="J318" s="119"/>
      <c r="K318" s="120"/>
      <c r="L318" s="120"/>
      <c r="M318" s="120"/>
      <c r="N318" s="120"/>
      <c r="O318" s="120"/>
      <c r="P318" s="120"/>
      <c r="Q318" s="120"/>
      <c r="R318" s="121"/>
    </row>
    <row r="319" spans="1:18" x14ac:dyDescent="0.25">
      <c r="A319" s="119"/>
      <c r="B319" s="120"/>
      <c r="C319" s="120"/>
      <c r="D319" s="120"/>
      <c r="E319" s="120"/>
      <c r="F319" s="120"/>
      <c r="G319" s="120"/>
      <c r="H319" s="120"/>
      <c r="I319" s="121"/>
      <c r="J319" s="119"/>
      <c r="K319" s="120"/>
      <c r="L319" s="120"/>
      <c r="M319" s="120"/>
      <c r="N319" s="120"/>
      <c r="O319" s="120"/>
      <c r="P319" s="120"/>
      <c r="Q319" s="120"/>
      <c r="R319" s="121"/>
    </row>
    <row r="320" spans="1:18" x14ac:dyDescent="0.25">
      <c r="A320" s="119"/>
      <c r="B320" s="120"/>
      <c r="C320" s="120"/>
      <c r="D320" s="120"/>
      <c r="E320" s="120"/>
      <c r="F320" s="120"/>
      <c r="G320" s="120"/>
      <c r="H320" s="120"/>
      <c r="I320" s="121"/>
      <c r="J320" s="119"/>
      <c r="K320" s="120"/>
      <c r="L320" s="120"/>
      <c r="M320" s="120"/>
      <c r="N320" s="120"/>
      <c r="O320" s="120"/>
      <c r="P320" s="120"/>
      <c r="Q320" s="120"/>
      <c r="R320" s="121"/>
    </row>
    <row r="321" spans="1:18" x14ac:dyDescent="0.25">
      <c r="A321" s="119"/>
      <c r="B321" s="120"/>
      <c r="C321" s="120"/>
      <c r="D321" s="120"/>
      <c r="E321" s="120"/>
      <c r="F321" s="120"/>
      <c r="G321" s="120"/>
      <c r="H321" s="120"/>
      <c r="I321" s="121"/>
      <c r="J321" s="119"/>
      <c r="K321" s="120"/>
      <c r="L321" s="120"/>
      <c r="M321" s="120"/>
      <c r="N321" s="120"/>
      <c r="O321" s="120"/>
      <c r="P321" s="120"/>
      <c r="Q321" s="120"/>
      <c r="R321" s="121"/>
    </row>
    <row r="322" spans="1:18" x14ac:dyDescent="0.25">
      <c r="A322" s="119"/>
      <c r="B322" s="120"/>
      <c r="C322" s="120"/>
      <c r="D322" s="120"/>
      <c r="E322" s="120"/>
      <c r="F322" s="120"/>
      <c r="G322" s="120"/>
      <c r="H322" s="120"/>
      <c r="I322" s="121"/>
      <c r="J322" s="119"/>
      <c r="K322" s="120"/>
      <c r="L322" s="120"/>
      <c r="M322" s="120"/>
      <c r="N322" s="120"/>
      <c r="O322" s="120"/>
      <c r="P322" s="120"/>
      <c r="Q322" s="120"/>
      <c r="R322" s="121"/>
    </row>
    <row r="323" spans="1:18" x14ac:dyDescent="0.25">
      <c r="A323" s="119"/>
      <c r="B323" s="120"/>
      <c r="C323" s="120"/>
      <c r="D323" s="120"/>
      <c r="E323" s="120"/>
      <c r="F323" s="120"/>
      <c r="G323" s="120"/>
      <c r="H323" s="120"/>
      <c r="I323" s="121"/>
      <c r="J323" s="119"/>
      <c r="K323" s="120"/>
      <c r="L323" s="120"/>
      <c r="M323" s="120"/>
      <c r="N323" s="120"/>
      <c r="O323" s="120"/>
      <c r="P323" s="120"/>
      <c r="Q323" s="120"/>
      <c r="R323" s="121"/>
    </row>
    <row r="324" spans="1:18" x14ac:dyDescent="0.25">
      <c r="A324" s="119"/>
      <c r="B324" s="120"/>
      <c r="C324" s="120"/>
      <c r="D324" s="120"/>
      <c r="E324" s="120"/>
      <c r="F324" s="120"/>
      <c r="G324" s="120"/>
      <c r="H324" s="120"/>
      <c r="I324" s="121"/>
      <c r="J324" s="119"/>
      <c r="K324" s="120"/>
      <c r="L324" s="120"/>
      <c r="M324" s="120"/>
      <c r="N324" s="120"/>
      <c r="O324" s="120"/>
      <c r="P324" s="120"/>
      <c r="Q324" s="120"/>
      <c r="R324" s="121"/>
    </row>
    <row r="325" spans="1:18" x14ac:dyDescent="0.25">
      <c r="A325" s="119"/>
      <c r="B325" s="120"/>
      <c r="C325" s="120"/>
      <c r="D325" s="120"/>
      <c r="E325" s="120"/>
      <c r="F325" s="120"/>
      <c r="G325" s="120"/>
      <c r="H325" s="120"/>
      <c r="I325" s="121"/>
      <c r="J325" s="119"/>
      <c r="K325" s="120"/>
      <c r="L325" s="120"/>
      <c r="M325" s="120"/>
      <c r="N325" s="120"/>
      <c r="O325" s="120"/>
      <c r="P325" s="120"/>
      <c r="Q325" s="120"/>
      <c r="R325" s="121"/>
    </row>
    <row r="326" spans="1:18" x14ac:dyDescent="0.25">
      <c r="A326" s="119"/>
      <c r="B326" s="120"/>
      <c r="C326" s="120"/>
      <c r="D326" s="120"/>
      <c r="E326" s="120"/>
      <c r="F326" s="120"/>
      <c r="G326" s="120"/>
      <c r="H326" s="120"/>
      <c r="I326" s="121"/>
      <c r="J326" s="119"/>
      <c r="K326" s="120"/>
      <c r="L326" s="120"/>
      <c r="M326" s="120"/>
      <c r="N326" s="120"/>
      <c r="O326" s="120"/>
      <c r="P326" s="120"/>
      <c r="Q326" s="120"/>
      <c r="R326" s="121"/>
    </row>
    <row r="327" spans="1:18" x14ac:dyDescent="0.25">
      <c r="A327" s="119"/>
      <c r="B327" s="120"/>
      <c r="C327" s="120"/>
      <c r="D327" s="120"/>
      <c r="E327" s="120"/>
      <c r="F327" s="120"/>
      <c r="G327" s="120"/>
      <c r="H327" s="120"/>
      <c r="I327" s="121"/>
      <c r="J327" s="119"/>
      <c r="K327" s="120"/>
      <c r="L327" s="120"/>
      <c r="M327" s="120"/>
      <c r="N327" s="120"/>
      <c r="O327" s="120"/>
      <c r="P327" s="120"/>
      <c r="Q327" s="120"/>
      <c r="R327" s="121"/>
    </row>
    <row r="328" spans="1:18" x14ac:dyDescent="0.25">
      <c r="A328" s="119"/>
      <c r="B328" s="120"/>
      <c r="C328" s="120"/>
      <c r="D328" s="120"/>
      <c r="E328" s="120"/>
      <c r="F328" s="120"/>
      <c r="G328" s="120"/>
      <c r="H328" s="120"/>
      <c r="I328" s="121"/>
      <c r="J328" s="119"/>
      <c r="K328" s="120"/>
      <c r="L328" s="120"/>
      <c r="M328" s="120"/>
      <c r="N328" s="120"/>
      <c r="O328" s="120"/>
      <c r="P328" s="120"/>
      <c r="Q328" s="120"/>
      <c r="R328" s="121"/>
    </row>
    <row r="329" spans="1:18" x14ac:dyDescent="0.25">
      <c r="A329" s="119"/>
      <c r="B329" s="120"/>
      <c r="C329" s="120"/>
      <c r="D329" s="120"/>
      <c r="E329" s="120"/>
      <c r="F329" s="120"/>
      <c r="G329" s="120"/>
      <c r="H329" s="120"/>
      <c r="I329" s="121"/>
      <c r="J329" s="119"/>
      <c r="K329" s="120"/>
      <c r="L329" s="120"/>
      <c r="M329" s="120"/>
      <c r="N329" s="120"/>
      <c r="O329" s="120"/>
      <c r="P329" s="120"/>
      <c r="Q329" s="120"/>
      <c r="R329" s="121"/>
    </row>
    <row r="330" spans="1:18" x14ac:dyDescent="0.25">
      <c r="A330" s="119"/>
      <c r="B330" s="120"/>
      <c r="C330" s="120"/>
      <c r="D330" s="120"/>
      <c r="E330" s="120"/>
      <c r="F330" s="120"/>
      <c r="G330" s="120"/>
      <c r="H330" s="120"/>
      <c r="I330" s="121"/>
      <c r="J330" s="119"/>
      <c r="K330" s="120"/>
      <c r="L330" s="120"/>
      <c r="M330" s="120"/>
      <c r="N330" s="120"/>
      <c r="O330" s="120"/>
      <c r="P330" s="120"/>
      <c r="Q330" s="120"/>
      <c r="R330" s="121"/>
    </row>
    <row r="331" spans="1:18" x14ac:dyDescent="0.25">
      <c r="A331" s="119"/>
      <c r="B331" s="120"/>
      <c r="C331" s="120"/>
      <c r="D331" s="120"/>
      <c r="E331" s="120"/>
      <c r="F331" s="120"/>
      <c r="G331" s="120"/>
      <c r="H331" s="120"/>
      <c r="I331" s="121"/>
      <c r="J331" s="119"/>
      <c r="K331" s="120"/>
      <c r="L331" s="120"/>
      <c r="M331" s="120"/>
      <c r="N331" s="120"/>
      <c r="O331" s="120"/>
      <c r="P331" s="120"/>
      <c r="Q331" s="120"/>
      <c r="R331" s="121"/>
    </row>
    <row r="332" spans="1:18" x14ac:dyDescent="0.25">
      <c r="A332" s="119"/>
      <c r="B332" s="120"/>
      <c r="C332" s="120"/>
      <c r="D332" s="120"/>
      <c r="E332" s="120"/>
      <c r="F332" s="120"/>
      <c r="G332" s="120"/>
      <c r="H332" s="120"/>
      <c r="I332" s="121"/>
      <c r="J332" s="119"/>
      <c r="K332" s="120"/>
      <c r="L332" s="120"/>
      <c r="M332" s="120"/>
      <c r="N332" s="120"/>
      <c r="O332" s="120"/>
      <c r="P332" s="120"/>
      <c r="Q332" s="120"/>
      <c r="R332" s="121"/>
    </row>
    <row r="333" spans="1:18" x14ac:dyDescent="0.25">
      <c r="A333" s="119"/>
      <c r="B333" s="120"/>
      <c r="C333" s="120"/>
      <c r="D333" s="120"/>
      <c r="E333" s="120"/>
      <c r="F333" s="120"/>
      <c r="G333" s="120"/>
      <c r="H333" s="120"/>
      <c r="I333" s="121"/>
      <c r="J333" s="119"/>
      <c r="K333" s="120"/>
      <c r="L333" s="120"/>
      <c r="M333" s="120"/>
      <c r="N333" s="120"/>
      <c r="O333" s="120"/>
      <c r="P333" s="120"/>
      <c r="Q333" s="120"/>
      <c r="R333" s="121"/>
    </row>
    <row r="334" spans="1:18" x14ac:dyDescent="0.25">
      <c r="A334" s="119"/>
      <c r="B334" s="120"/>
      <c r="C334" s="120"/>
      <c r="D334" s="120"/>
      <c r="E334" s="120"/>
      <c r="F334" s="120"/>
      <c r="G334" s="120"/>
      <c r="H334" s="120"/>
      <c r="I334" s="121"/>
      <c r="J334" s="119"/>
      <c r="K334" s="120"/>
      <c r="L334" s="120"/>
      <c r="M334" s="120"/>
      <c r="N334" s="120"/>
      <c r="O334" s="120"/>
      <c r="P334" s="120"/>
      <c r="Q334" s="120"/>
      <c r="R334" s="121"/>
    </row>
    <row r="335" spans="1:18" x14ac:dyDescent="0.25">
      <c r="A335" s="119"/>
      <c r="B335" s="120"/>
      <c r="C335" s="120"/>
      <c r="D335" s="120"/>
      <c r="E335" s="120"/>
      <c r="F335" s="120"/>
      <c r="G335" s="120"/>
      <c r="H335" s="120"/>
      <c r="I335" s="121"/>
      <c r="J335" s="119"/>
      <c r="K335" s="120"/>
      <c r="L335" s="120"/>
      <c r="M335" s="120"/>
      <c r="N335" s="120"/>
      <c r="O335" s="120"/>
      <c r="P335" s="120"/>
      <c r="Q335" s="120"/>
      <c r="R335" s="121"/>
    </row>
    <row r="336" spans="1:18" x14ac:dyDescent="0.25">
      <c r="A336" s="119"/>
      <c r="B336" s="120"/>
      <c r="C336" s="120"/>
      <c r="D336" s="120"/>
      <c r="E336" s="120"/>
      <c r="F336" s="120"/>
      <c r="G336" s="120"/>
      <c r="H336" s="120"/>
      <c r="I336" s="121"/>
      <c r="J336" s="119"/>
      <c r="K336" s="120"/>
      <c r="L336" s="120"/>
      <c r="M336" s="120"/>
      <c r="N336" s="120"/>
      <c r="O336" s="120"/>
      <c r="P336" s="120"/>
      <c r="Q336" s="120"/>
      <c r="R336" s="121"/>
    </row>
    <row r="337" spans="1:18" x14ac:dyDescent="0.25">
      <c r="A337" s="119"/>
      <c r="B337" s="120"/>
      <c r="C337" s="120"/>
      <c r="D337" s="120"/>
      <c r="E337" s="120"/>
      <c r="F337" s="120"/>
      <c r="G337" s="120"/>
      <c r="H337" s="120"/>
      <c r="I337" s="121"/>
      <c r="J337" s="119"/>
      <c r="K337" s="120"/>
      <c r="L337" s="120"/>
      <c r="M337" s="120"/>
      <c r="N337" s="120"/>
      <c r="O337" s="120"/>
      <c r="P337" s="120"/>
      <c r="Q337" s="120"/>
      <c r="R337" s="121"/>
    </row>
    <row r="338" spans="1:18" x14ac:dyDescent="0.25">
      <c r="A338" s="119"/>
      <c r="B338" s="120"/>
      <c r="C338" s="120"/>
      <c r="D338" s="120"/>
      <c r="E338" s="120"/>
      <c r="F338" s="120"/>
      <c r="G338" s="120"/>
      <c r="H338" s="120"/>
      <c r="I338" s="121"/>
      <c r="J338" s="119"/>
      <c r="K338" s="120"/>
      <c r="L338" s="120"/>
      <c r="M338" s="120"/>
      <c r="N338" s="120"/>
      <c r="O338" s="120"/>
      <c r="P338" s="120"/>
      <c r="Q338" s="120"/>
      <c r="R338" s="121"/>
    </row>
    <row r="339" spans="1:18" x14ac:dyDescent="0.25">
      <c r="A339" s="119"/>
      <c r="B339" s="120"/>
      <c r="C339" s="120"/>
      <c r="D339" s="120"/>
      <c r="E339" s="120"/>
      <c r="F339" s="120"/>
      <c r="G339" s="120"/>
      <c r="H339" s="120"/>
      <c r="I339" s="121"/>
      <c r="J339" s="119"/>
      <c r="K339" s="120"/>
      <c r="L339" s="120"/>
      <c r="M339" s="120"/>
      <c r="N339" s="120"/>
      <c r="O339" s="120"/>
      <c r="P339" s="120"/>
      <c r="Q339" s="120"/>
      <c r="R339" s="121"/>
    </row>
    <row r="340" spans="1:18" x14ac:dyDescent="0.25">
      <c r="A340" s="119"/>
      <c r="B340" s="120"/>
      <c r="C340" s="120"/>
      <c r="D340" s="120"/>
      <c r="E340" s="120"/>
      <c r="F340" s="120"/>
      <c r="G340" s="120"/>
      <c r="H340" s="120"/>
      <c r="I340" s="121"/>
      <c r="J340" s="119"/>
      <c r="K340" s="120"/>
      <c r="L340" s="120"/>
      <c r="M340" s="120"/>
      <c r="N340" s="120"/>
      <c r="O340" s="120"/>
      <c r="P340" s="120"/>
      <c r="Q340" s="120"/>
      <c r="R340" s="121"/>
    </row>
    <row r="341" spans="1:18" x14ac:dyDescent="0.25">
      <c r="A341" s="119"/>
      <c r="B341" s="120"/>
      <c r="C341" s="120"/>
      <c r="D341" s="120"/>
      <c r="E341" s="120"/>
      <c r="F341" s="120"/>
      <c r="G341" s="120"/>
      <c r="H341" s="120"/>
      <c r="I341" s="121"/>
      <c r="J341" s="119"/>
      <c r="K341" s="120"/>
      <c r="L341" s="120"/>
      <c r="M341" s="120"/>
      <c r="N341" s="120"/>
      <c r="O341" s="120"/>
      <c r="P341" s="120"/>
      <c r="Q341" s="120"/>
      <c r="R341" s="121"/>
    </row>
    <row r="342" spans="1:18" x14ac:dyDescent="0.25">
      <c r="A342" s="119"/>
      <c r="B342" s="120"/>
      <c r="C342" s="120"/>
      <c r="D342" s="120"/>
      <c r="E342" s="120"/>
      <c r="F342" s="120"/>
      <c r="G342" s="120"/>
      <c r="H342" s="120"/>
      <c r="I342" s="121"/>
      <c r="J342" s="119"/>
      <c r="K342" s="120"/>
      <c r="L342" s="120"/>
      <c r="M342" s="120"/>
      <c r="N342" s="120"/>
      <c r="O342" s="120"/>
      <c r="P342" s="120"/>
      <c r="Q342" s="120"/>
      <c r="R342" s="121"/>
    </row>
    <row r="343" spans="1:18" x14ac:dyDescent="0.25">
      <c r="A343" s="119"/>
      <c r="B343" s="120"/>
      <c r="C343" s="120"/>
      <c r="D343" s="120"/>
      <c r="E343" s="120"/>
      <c r="F343" s="120"/>
      <c r="G343" s="120"/>
      <c r="H343" s="120"/>
      <c r="I343" s="121"/>
      <c r="J343" s="119"/>
      <c r="K343" s="120"/>
      <c r="L343" s="120"/>
      <c r="M343" s="120"/>
      <c r="N343" s="120"/>
      <c r="O343" s="120"/>
      <c r="P343" s="120"/>
      <c r="Q343" s="120"/>
      <c r="R343" s="121"/>
    </row>
    <row r="344" spans="1:18" x14ac:dyDescent="0.25">
      <c r="A344" s="119"/>
      <c r="B344" s="120"/>
      <c r="C344" s="120"/>
      <c r="D344" s="120"/>
      <c r="E344" s="120"/>
      <c r="F344" s="120"/>
      <c r="G344" s="120"/>
      <c r="H344" s="120"/>
      <c r="I344" s="121"/>
      <c r="J344" s="119"/>
      <c r="K344" s="120"/>
      <c r="L344" s="120"/>
      <c r="M344" s="120"/>
      <c r="N344" s="120"/>
      <c r="O344" s="120"/>
      <c r="P344" s="120"/>
      <c r="Q344" s="120"/>
      <c r="R344" s="121"/>
    </row>
    <row r="345" spans="1:18" x14ac:dyDescent="0.25">
      <c r="A345" s="119"/>
      <c r="B345" s="120"/>
      <c r="C345" s="120"/>
      <c r="D345" s="120"/>
      <c r="E345" s="120"/>
      <c r="F345" s="120"/>
      <c r="G345" s="120"/>
      <c r="H345" s="120"/>
      <c r="I345" s="121"/>
      <c r="J345" s="119"/>
      <c r="K345" s="120"/>
      <c r="L345" s="120"/>
      <c r="M345" s="120"/>
      <c r="N345" s="120"/>
      <c r="O345" s="120"/>
      <c r="P345" s="120"/>
      <c r="Q345" s="120"/>
      <c r="R345" s="121"/>
    </row>
    <row r="346" spans="1:18" x14ac:dyDescent="0.25">
      <c r="A346" s="119"/>
      <c r="B346" s="120"/>
      <c r="C346" s="120"/>
      <c r="D346" s="120"/>
      <c r="E346" s="120"/>
      <c r="F346" s="120"/>
      <c r="G346" s="120"/>
      <c r="H346" s="120"/>
      <c r="I346" s="121"/>
      <c r="J346" s="119"/>
      <c r="K346" s="120"/>
      <c r="L346" s="120"/>
      <c r="M346" s="120"/>
      <c r="N346" s="120"/>
      <c r="O346" s="120"/>
      <c r="P346" s="120"/>
      <c r="Q346" s="120"/>
      <c r="R346" s="121"/>
    </row>
    <row r="347" spans="1:18" x14ac:dyDescent="0.25">
      <c r="A347" s="119"/>
      <c r="B347" s="120"/>
      <c r="C347" s="120"/>
      <c r="D347" s="120"/>
      <c r="E347" s="120"/>
      <c r="F347" s="120"/>
      <c r="G347" s="120"/>
      <c r="H347" s="120"/>
      <c r="I347" s="121"/>
      <c r="J347" s="119"/>
      <c r="K347" s="120"/>
      <c r="L347" s="120"/>
      <c r="M347" s="120"/>
      <c r="N347" s="120"/>
      <c r="O347" s="120"/>
      <c r="P347" s="120"/>
      <c r="Q347" s="120"/>
      <c r="R347" s="121"/>
    </row>
    <row r="348" spans="1:18" x14ac:dyDescent="0.25">
      <c r="A348" s="119"/>
      <c r="B348" s="120"/>
      <c r="C348" s="120"/>
      <c r="D348" s="120"/>
      <c r="E348" s="120"/>
      <c r="F348" s="120"/>
      <c r="G348" s="120"/>
      <c r="H348" s="120"/>
      <c r="I348" s="121"/>
      <c r="J348" s="119"/>
      <c r="K348" s="120"/>
      <c r="L348" s="120"/>
      <c r="M348" s="120"/>
      <c r="N348" s="120"/>
      <c r="O348" s="120"/>
      <c r="P348" s="120"/>
      <c r="Q348" s="120"/>
      <c r="R348" s="121"/>
    </row>
    <row r="349" spans="1:18" x14ac:dyDescent="0.25">
      <c r="A349" s="119"/>
      <c r="B349" s="120"/>
      <c r="C349" s="120"/>
      <c r="D349" s="120"/>
      <c r="E349" s="120"/>
      <c r="F349" s="120"/>
      <c r="G349" s="120"/>
      <c r="H349" s="120"/>
      <c r="I349" s="121"/>
      <c r="J349" s="119"/>
      <c r="K349" s="120"/>
      <c r="L349" s="120"/>
      <c r="M349" s="120"/>
      <c r="N349" s="120"/>
      <c r="O349" s="120"/>
      <c r="P349" s="120"/>
      <c r="Q349" s="120"/>
      <c r="R349" s="121"/>
    </row>
    <row r="350" spans="1:18" x14ac:dyDescent="0.25">
      <c r="A350" s="119"/>
      <c r="B350" s="120"/>
      <c r="C350" s="120"/>
      <c r="D350" s="120"/>
      <c r="E350" s="120"/>
      <c r="F350" s="120"/>
      <c r="G350" s="120"/>
      <c r="H350" s="120"/>
      <c r="I350" s="121"/>
      <c r="J350" s="119"/>
      <c r="K350" s="120"/>
      <c r="L350" s="120"/>
      <c r="M350" s="120"/>
      <c r="N350" s="120"/>
      <c r="O350" s="120"/>
      <c r="P350" s="120"/>
      <c r="Q350" s="120"/>
      <c r="R350" s="121"/>
    </row>
    <row r="351" spans="1:18" x14ac:dyDescent="0.25">
      <c r="A351" s="119"/>
      <c r="B351" s="120"/>
      <c r="C351" s="120"/>
      <c r="D351" s="120"/>
      <c r="E351" s="120"/>
      <c r="F351" s="120"/>
      <c r="G351" s="120"/>
      <c r="H351" s="120"/>
      <c r="I351" s="121"/>
      <c r="J351" s="119"/>
      <c r="K351" s="120"/>
      <c r="L351" s="120"/>
      <c r="M351" s="120"/>
      <c r="N351" s="120"/>
      <c r="O351" s="120"/>
      <c r="P351" s="120"/>
      <c r="Q351" s="120"/>
      <c r="R351" s="121"/>
    </row>
    <row r="352" spans="1:18" x14ac:dyDescent="0.25">
      <c r="A352" s="119"/>
      <c r="B352" s="120"/>
      <c r="C352" s="120"/>
      <c r="D352" s="120"/>
      <c r="E352" s="120"/>
      <c r="F352" s="120"/>
      <c r="G352" s="120"/>
      <c r="H352" s="120"/>
      <c r="I352" s="121"/>
      <c r="J352" s="119"/>
      <c r="K352" s="120"/>
      <c r="L352" s="120"/>
      <c r="M352" s="120"/>
      <c r="N352" s="120"/>
      <c r="O352" s="120"/>
      <c r="P352" s="120"/>
      <c r="Q352" s="120"/>
      <c r="R352" s="121"/>
    </row>
    <row r="353" spans="1:18" x14ac:dyDescent="0.25">
      <c r="A353" s="119"/>
      <c r="B353" s="120"/>
      <c r="C353" s="120"/>
      <c r="D353" s="120"/>
      <c r="E353" s="120"/>
      <c r="F353" s="120"/>
      <c r="G353" s="120"/>
      <c r="H353" s="120"/>
      <c r="I353" s="121"/>
      <c r="J353" s="119"/>
      <c r="K353" s="120"/>
      <c r="L353" s="120"/>
      <c r="M353" s="120"/>
      <c r="N353" s="120"/>
      <c r="O353" s="120"/>
      <c r="P353" s="120"/>
      <c r="Q353" s="120"/>
      <c r="R353" s="121"/>
    </row>
    <row r="354" spans="1:18" x14ac:dyDescent="0.25">
      <c r="A354" s="119"/>
      <c r="B354" s="120"/>
      <c r="C354" s="120"/>
      <c r="D354" s="120"/>
      <c r="E354" s="120"/>
      <c r="F354" s="120"/>
      <c r="G354" s="120"/>
      <c r="H354" s="120"/>
      <c r="I354" s="121"/>
      <c r="J354" s="119"/>
      <c r="K354" s="120"/>
      <c r="L354" s="120"/>
      <c r="M354" s="120"/>
      <c r="N354" s="120"/>
      <c r="O354" s="120"/>
      <c r="P354" s="120"/>
      <c r="Q354" s="120"/>
      <c r="R354" s="121"/>
    </row>
    <row r="355" spans="1:18" x14ac:dyDescent="0.25">
      <c r="A355" s="119"/>
      <c r="B355" s="120"/>
      <c r="C355" s="120"/>
      <c r="D355" s="120"/>
      <c r="E355" s="120"/>
      <c r="F355" s="120"/>
      <c r="G355" s="120"/>
      <c r="H355" s="120"/>
      <c r="I355" s="121"/>
      <c r="J355" s="119"/>
      <c r="K355" s="120"/>
      <c r="L355" s="120"/>
      <c r="M355" s="120"/>
      <c r="N355" s="120"/>
      <c r="O355" s="120"/>
      <c r="P355" s="120"/>
      <c r="Q355" s="120"/>
      <c r="R355" s="121"/>
    </row>
    <row r="356" spans="1:18" x14ac:dyDescent="0.25">
      <c r="A356" s="119"/>
      <c r="B356" s="120"/>
      <c r="C356" s="120"/>
      <c r="D356" s="120"/>
      <c r="E356" s="120"/>
      <c r="F356" s="120"/>
      <c r="G356" s="120"/>
      <c r="H356" s="120"/>
      <c r="I356" s="121"/>
      <c r="J356" s="119"/>
      <c r="K356" s="120"/>
      <c r="L356" s="120"/>
      <c r="M356" s="120"/>
      <c r="N356" s="120"/>
      <c r="O356" s="120"/>
      <c r="P356" s="120"/>
      <c r="Q356" s="120"/>
      <c r="R356" s="121"/>
    </row>
    <row r="357" spans="1:18" x14ac:dyDescent="0.25">
      <c r="A357" s="119"/>
      <c r="B357" s="120"/>
      <c r="C357" s="120"/>
      <c r="D357" s="120"/>
      <c r="E357" s="120"/>
      <c r="F357" s="120"/>
      <c r="G357" s="120"/>
      <c r="H357" s="120"/>
      <c r="I357" s="121"/>
      <c r="J357" s="119"/>
      <c r="K357" s="120"/>
      <c r="L357" s="120"/>
      <c r="M357" s="120"/>
      <c r="N357" s="120"/>
      <c r="O357" s="120"/>
      <c r="P357" s="120"/>
      <c r="Q357" s="120"/>
      <c r="R357" s="121"/>
    </row>
    <row r="358" spans="1:18" x14ac:dyDescent="0.25">
      <c r="A358" s="119"/>
      <c r="B358" s="120"/>
      <c r="C358" s="120"/>
      <c r="D358" s="120"/>
      <c r="E358" s="120"/>
      <c r="F358" s="120"/>
      <c r="G358" s="120"/>
      <c r="H358" s="120"/>
      <c r="I358" s="121"/>
      <c r="J358" s="119"/>
      <c r="K358" s="120"/>
      <c r="L358" s="120"/>
      <c r="M358" s="120"/>
      <c r="N358" s="120"/>
      <c r="O358" s="120"/>
      <c r="P358" s="120"/>
      <c r="Q358" s="120"/>
      <c r="R358" s="121"/>
    </row>
    <row r="359" spans="1:18" x14ac:dyDescent="0.25">
      <c r="A359" s="119"/>
      <c r="B359" s="120"/>
      <c r="C359" s="120"/>
      <c r="D359" s="120"/>
      <c r="E359" s="120"/>
      <c r="F359" s="120"/>
      <c r="G359" s="120"/>
      <c r="H359" s="120"/>
      <c r="I359" s="121"/>
      <c r="J359" s="119"/>
      <c r="K359" s="120"/>
      <c r="L359" s="120"/>
      <c r="M359" s="120"/>
      <c r="N359" s="120"/>
      <c r="O359" s="120"/>
      <c r="P359" s="120"/>
      <c r="Q359" s="120"/>
      <c r="R359" s="121"/>
    </row>
    <row r="360" spans="1:18" x14ac:dyDescent="0.25">
      <c r="A360" s="119"/>
      <c r="B360" s="120"/>
      <c r="C360" s="120"/>
      <c r="D360" s="120"/>
      <c r="E360" s="120"/>
      <c r="F360" s="120"/>
      <c r="G360" s="120"/>
      <c r="H360" s="120"/>
      <c r="I360" s="121"/>
      <c r="J360" s="119"/>
      <c r="K360" s="120"/>
      <c r="L360" s="120"/>
      <c r="M360" s="120"/>
      <c r="N360" s="120"/>
      <c r="O360" s="120"/>
      <c r="P360" s="120"/>
      <c r="Q360" s="120"/>
      <c r="R360" s="121"/>
    </row>
    <row r="361" spans="1:18" x14ac:dyDescent="0.25">
      <c r="A361" s="119"/>
      <c r="B361" s="120"/>
      <c r="C361" s="120"/>
      <c r="D361" s="120"/>
      <c r="E361" s="120"/>
      <c r="F361" s="120"/>
      <c r="G361" s="120"/>
      <c r="H361" s="120"/>
      <c r="I361" s="121"/>
      <c r="J361" s="119"/>
      <c r="K361" s="120"/>
      <c r="L361" s="120"/>
      <c r="M361" s="120"/>
      <c r="N361" s="120"/>
      <c r="O361" s="120"/>
      <c r="P361" s="120"/>
      <c r="Q361" s="120"/>
      <c r="R361" s="121"/>
    </row>
    <row r="362" spans="1:18" x14ac:dyDescent="0.25">
      <c r="A362" s="119"/>
      <c r="B362" s="120"/>
      <c r="C362" s="120"/>
      <c r="D362" s="120"/>
      <c r="E362" s="120"/>
      <c r="F362" s="120"/>
      <c r="G362" s="120"/>
      <c r="H362" s="120"/>
      <c r="I362" s="121"/>
      <c r="J362" s="119"/>
      <c r="K362" s="120"/>
      <c r="L362" s="120"/>
      <c r="M362" s="120"/>
      <c r="N362" s="120"/>
      <c r="O362" s="120"/>
      <c r="P362" s="120"/>
      <c r="Q362" s="120"/>
      <c r="R362" s="121"/>
    </row>
    <row r="363" spans="1:18" x14ac:dyDescent="0.25">
      <c r="A363" s="119"/>
      <c r="B363" s="120"/>
      <c r="C363" s="120"/>
      <c r="D363" s="120"/>
      <c r="E363" s="120"/>
      <c r="F363" s="120"/>
      <c r="G363" s="120"/>
      <c r="H363" s="120"/>
      <c r="I363" s="121"/>
      <c r="J363" s="119"/>
      <c r="K363" s="120"/>
      <c r="L363" s="120"/>
      <c r="M363" s="120"/>
      <c r="N363" s="120"/>
      <c r="O363" s="120"/>
      <c r="P363" s="120"/>
      <c r="Q363" s="120"/>
      <c r="R363" s="121"/>
    </row>
    <row r="364" spans="1:18" x14ac:dyDescent="0.25">
      <c r="A364" s="119"/>
      <c r="B364" s="120"/>
      <c r="C364" s="120"/>
      <c r="D364" s="120"/>
      <c r="E364" s="120"/>
      <c r="F364" s="120"/>
      <c r="G364" s="120"/>
      <c r="H364" s="120"/>
      <c r="I364" s="121"/>
      <c r="J364" s="119"/>
      <c r="K364" s="120"/>
      <c r="L364" s="120"/>
      <c r="M364" s="120"/>
      <c r="N364" s="120"/>
      <c r="O364" s="120"/>
      <c r="P364" s="120"/>
      <c r="Q364" s="120"/>
      <c r="R364" s="121"/>
    </row>
    <row r="365" spans="1:18" x14ac:dyDescent="0.25">
      <c r="A365" s="119"/>
      <c r="B365" s="120"/>
      <c r="C365" s="120"/>
      <c r="D365" s="120"/>
      <c r="E365" s="120"/>
      <c r="F365" s="120"/>
      <c r="G365" s="120"/>
      <c r="H365" s="120"/>
      <c r="I365" s="121"/>
      <c r="J365" s="119"/>
      <c r="K365" s="120"/>
      <c r="L365" s="120"/>
      <c r="M365" s="120"/>
      <c r="N365" s="120"/>
      <c r="O365" s="120"/>
      <c r="P365" s="120"/>
      <c r="Q365" s="120"/>
      <c r="R365" s="121"/>
    </row>
    <row r="366" spans="1:18" x14ac:dyDescent="0.25">
      <c r="A366" s="119"/>
      <c r="B366" s="120"/>
      <c r="C366" s="120"/>
      <c r="D366" s="120"/>
      <c r="E366" s="120"/>
      <c r="F366" s="120"/>
      <c r="G366" s="120"/>
      <c r="H366" s="120"/>
      <c r="I366" s="121"/>
      <c r="J366" s="119"/>
      <c r="K366" s="120"/>
      <c r="L366" s="120"/>
      <c r="M366" s="120"/>
      <c r="N366" s="120"/>
      <c r="O366" s="120"/>
      <c r="P366" s="120"/>
      <c r="Q366" s="120"/>
      <c r="R366" s="121"/>
    </row>
    <row r="367" spans="1:18" x14ac:dyDescent="0.25">
      <c r="A367" s="119"/>
      <c r="B367" s="120"/>
      <c r="C367" s="120"/>
      <c r="D367" s="120"/>
      <c r="E367" s="120"/>
      <c r="F367" s="120"/>
      <c r="G367" s="120"/>
      <c r="H367" s="120"/>
      <c r="I367" s="121"/>
      <c r="J367" s="119"/>
      <c r="K367" s="120"/>
      <c r="L367" s="120"/>
      <c r="M367" s="120"/>
      <c r="N367" s="120"/>
      <c r="O367" s="120"/>
      <c r="P367" s="120"/>
      <c r="Q367" s="120"/>
      <c r="R367" s="121"/>
    </row>
    <row r="368" spans="1:18" x14ac:dyDescent="0.25">
      <c r="A368" s="119"/>
      <c r="B368" s="120"/>
      <c r="C368" s="120"/>
      <c r="D368" s="120"/>
      <c r="E368" s="120"/>
      <c r="F368" s="120"/>
      <c r="G368" s="120"/>
      <c r="H368" s="120"/>
      <c r="I368" s="121"/>
      <c r="J368" s="119"/>
      <c r="K368" s="120"/>
      <c r="L368" s="120"/>
      <c r="M368" s="120"/>
      <c r="N368" s="120"/>
      <c r="O368" s="120"/>
      <c r="P368" s="120"/>
      <c r="Q368" s="120"/>
      <c r="R368" s="121"/>
    </row>
    <row r="369" spans="1:18" x14ac:dyDescent="0.25">
      <c r="A369" s="119"/>
      <c r="B369" s="120"/>
      <c r="C369" s="120"/>
      <c r="D369" s="120"/>
      <c r="E369" s="120"/>
      <c r="F369" s="120"/>
      <c r="G369" s="120"/>
      <c r="H369" s="120"/>
      <c r="I369" s="121"/>
      <c r="J369" s="119"/>
      <c r="K369" s="120"/>
      <c r="L369" s="120"/>
      <c r="M369" s="120"/>
      <c r="N369" s="120"/>
      <c r="O369" s="120"/>
      <c r="P369" s="120"/>
      <c r="Q369" s="120"/>
      <c r="R369" s="121"/>
    </row>
    <row r="370" spans="1:18" x14ac:dyDescent="0.25">
      <c r="A370" s="119"/>
      <c r="B370" s="120"/>
      <c r="C370" s="120"/>
      <c r="D370" s="120"/>
      <c r="E370" s="120"/>
      <c r="F370" s="120"/>
      <c r="G370" s="120"/>
      <c r="H370" s="120"/>
      <c r="I370" s="121"/>
      <c r="J370" s="119"/>
      <c r="K370" s="120"/>
      <c r="L370" s="120"/>
      <c r="M370" s="120"/>
      <c r="N370" s="120"/>
      <c r="O370" s="120"/>
      <c r="P370" s="120"/>
      <c r="Q370" s="120"/>
      <c r="R370" s="121"/>
    </row>
    <row r="371" spans="1:18" x14ac:dyDescent="0.25">
      <c r="A371" s="119"/>
      <c r="B371" s="120"/>
      <c r="C371" s="120"/>
      <c r="D371" s="120"/>
      <c r="E371" s="120"/>
      <c r="F371" s="120"/>
      <c r="G371" s="120"/>
      <c r="H371" s="120"/>
      <c r="I371" s="121"/>
      <c r="J371" s="119"/>
      <c r="K371" s="120"/>
      <c r="L371" s="120"/>
      <c r="M371" s="120"/>
      <c r="N371" s="120"/>
      <c r="O371" s="120"/>
      <c r="P371" s="120"/>
      <c r="Q371" s="120"/>
      <c r="R371" s="121"/>
    </row>
    <row r="372" spans="1:18" x14ac:dyDescent="0.25">
      <c r="A372" s="119"/>
      <c r="B372" s="120"/>
      <c r="C372" s="120"/>
      <c r="D372" s="120"/>
      <c r="E372" s="120"/>
      <c r="F372" s="120"/>
      <c r="G372" s="120"/>
      <c r="H372" s="120"/>
      <c r="I372" s="121"/>
      <c r="J372" s="119"/>
      <c r="K372" s="120"/>
      <c r="L372" s="120"/>
      <c r="M372" s="120"/>
      <c r="N372" s="120"/>
      <c r="O372" s="120"/>
      <c r="P372" s="120"/>
      <c r="Q372" s="120"/>
      <c r="R372" s="121"/>
    </row>
    <row r="373" spans="1:18" x14ac:dyDescent="0.25">
      <c r="A373" s="119"/>
      <c r="B373" s="120"/>
      <c r="C373" s="120"/>
      <c r="D373" s="120"/>
      <c r="E373" s="120"/>
      <c r="F373" s="120"/>
      <c r="G373" s="120"/>
      <c r="H373" s="120"/>
      <c r="I373" s="121"/>
      <c r="J373" s="119"/>
      <c r="K373" s="120"/>
      <c r="L373" s="120"/>
      <c r="M373" s="120"/>
      <c r="N373" s="120"/>
      <c r="O373" s="120"/>
      <c r="P373" s="120"/>
      <c r="Q373" s="120"/>
      <c r="R373" s="121"/>
    </row>
    <row r="374" spans="1:18" x14ac:dyDescent="0.25">
      <c r="A374" s="119"/>
      <c r="B374" s="120"/>
      <c r="C374" s="120"/>
      <c r="D374" s="120"/>
      <c r="E374" s="120"/>
      <c r="F374" s="120"/>
      <c r="G374" s="120"/>
      <c r="H374" s="120"/>
      <c r="I374" s="121"/>
      <c r="J374" s="119"/>
      <c r="K374" s="120"/>
      <c r="L374" s="120"/>
      <c r="M374" s="120"/>
      <c r="N374" s="120"/>
      <c r="O374" s="120"/>
      <c r="P374" s="120"/>
      <c r="Q374" s="120"/>
      <c r="R374" s="121"/>
    </row>
    <row r="375" spans="1:18" x14ac:dyDescent="0.25">
      <c r="A375" s="119"/>
      <c r="B375" s="120"/>
      <c r="C375" s="120"/>
      <c r="D375" s="120"/>
      <c r="E375" s="120"/>
      <c r="F375" s="120"/>
      <c r="G375" s="120"/>
      <c r="H375" s="120"/>
      <c r="I375" s="121"/>
      <c r="J375" s="119"/>
      <c r="K375" s="120"/>
      <c r="L375" s="120"/>
      <c r="M375" s="120"/>
      <c r="N375" s="120"/>
      <c r="O375" s="120"/>
      <c r="P375" s="120"/>
      <c r="Q375" s="120"/>
      <c r="R375" s="121"/>
    </row>
    <row r="376" spans="1:18" x14ac:dyDescent="0.25">
      <c r="A376" s="119"/>
      <c r="B376" s="120"/>
      <c r="C376" s="120"/>
      <c r="D376" s="120"/>
      <c r="E376" s="120"/>
      <c r="F376" s="120"/>
      <c r="G376" s="120"/>
      <c r="H376" s="120"/>
      <c r="I376" s="121"/>
      <c r="J376" s="119"/>
      <c r="K376" s="120"/>
      <c r="L376" s="120"/>
      <c r="M376" s="120"/>
      <c r="N376" s="120"/>
      <c r="O376" s="120"/>
      <c r="P376" s="120"/>
      <c r="Q376" s="120"/>
      <c r="R376" s="121"/>
    </row>
    <row r="377" spans="1:18" x14ac:dyDescent="0.25">
      <c r="A377" s="119"/>
      <c r="B377" s="120"/>
      <c r="C377" s="120"/>
      <c r="D377" s="120"/>
      <c r="E377" s="120"/>
      <c r="F377" s="120"/>
      <c r="G377" s="120"/>
      <c r="H377" s="120"/>
      <c r="I377" s="121"/>
      <c r="J377" s="119"/>
      <c r="K377" s="120"/>
      <c r="L377" s="120"/>
      <c r="M377" s="120"/>
      <c r="N377" s="120"/>
      <c r="O377" s="120"/>
      <c r="P377" s="120"/>
      <c r="Q377" s="120"/>
      <c r="R377" s="121"/>
    </row>
    <row r="378" spans="1:18" x14ac:dyDescent="0.25">
      <c r="A378" s="119"/>
      <c r="B378" s="120"/>
      <c r="C378" s="120"/>
      <c r="D378" s="120"/>
      <c r="E378" s="120"/>
      <c r="F378" s="120"/>
      <c r="G378" s="120"/>
      <c r="H378" s="120"/>
      <c r="I378" s="121"/>
      <c r="J378" s="119"/>
      <c r="K378" s="120"/>
      <c r="L378" s="120"/>
      <c r="M378" s="120"/>
      <c r="N378" s="120"/>
      <c r="O378" s="120"/>
      <c r="P378" s="120"/>
      <c r="Q378" s="120"/>
      <c r="R378" s="121"/>
    </row>
    <row r="379" spans="1:18" x14ac:dyDescent="0.25">
      <c r="A379" s="119"/>
      <c r="B379" s="120"/>
      <c r="C379" s="120"/>
      <c r="D379" s="120"/>
      <c r="E379" s="120"/>
      <c r="F379" s="120"/>
      <c r="G379" s="120"/>
      <c r="H379" s="120"/>
      <c r="I379" s="121"/>
      <c r="J379" s="119"/>
      <c r="K379" s="120"/>
      <c r="L379" s="120"/>
      <c r="M379" s="120"/>
      <c r="N379" s="120"/>
      <c r="O379" s="120"/>
      <c r="P379" s="120"/>
      <c r="Q379" s="120"/>
      <c r="R379" s="121"/>
    </row>
    <row r="380" spans="1:18" x14ac:dyDescent="0.25">
      <c r="A380" s="119"/>
      <c r="B380" s="120"/>
      <c r="C380" s="120"/>
      <c r="D380" s="120"/>
      <c r="E380" s="120"/>
      <c r="F380" s="120"/>
      <c r="G380" s="120"/>
      <c r="H380" s="120"/>
      <c r="I380" s="121"/>
      <c r="J380" s="119"/>
      <c r="K380" s="120"/>
      <c r="L380" s="120"/>
      <c r="M380" s="120"/>
      <c r="N380" s="120"/>
      <c r="O380" s="120"/>
      <c r="P380" s="120"/>
      <c r="Q380" s="120"/>
      <c r="R380" s="121"/>
    </row>
    <row r="381" spans="1:18" x14ac:dyDescent="0.25">
      <c r="A381" s="119"/>
      <c r="B381" s="120"/>
      <c r="C381" s="120"/>
      <c r="D381" s="120"/>
      <c r="E381" s="120"/>
      <c r="F381" s="120"/>
      <c r="G381" s="120"/>
      <c r="H381" s="120"/>
      <c r="I381" s="121"/>
      <c r="J381" s="119"/>
      <c r="K381" s="120"/>
      <c r="L381" s="120"/>
      <c r="M381" s="120"/>
      <c r="N381" s="120"/>
      <c r="O381" s="120"/>
      <c r="P381" s="120"/>
      <c r="Q381" s="120"/>
      <c r="R381" s="121"/>
    </row>
    <row r="382" spans="1:18" x14ac:dyDescent="0.25">
      <c r="A382" s="119"/>
      <c r="B382" s="120"/>
      <c r="C382" s="120"/>
      <c r="D382" s="120"/>
      <c r="E382" s="120"/>
      <c r="F382" s="120"/>
      <c r="G382" s="120"/>
      <c r="H382" s="120"/>
      <c r="I382" s="121"/>
      <c r="J382" s="119"/>
      <c r="K382" s="120"/>
      <c r="L382" s="120"/>
      <c r="M382" s="120"/>
      <c r="N382" s="120"/>
      <c r="O382" s="120"/>
      <c r="P382" s="120"/>
      <c r="Q382" s="120"/>
      <c r="R382" s="121"/>
    </row>
    <row r="383" spans="1:18" x14ac:dyDescent="0.25">
      <c r="A383" s="119"/>
      <c r="B383" s="120"/>
      <c r="C383" s="120"/>
      <c r="D383" s="120"/>
      <c r="E383" s="120"/>
      <c r="F383" s="120"/>
      <c r="G383" s="120"/>
      <c r="H383" s="120"/>
      <c r="I383" s="121"/>
      <c r="J383" s="119"/>
      <c r="K383" s="120"/>
      <c r="L383" s="120"/>
      <c r="M383" s="120"/>
      <c r="N383" s="120"/>
      <c r="O383" s="120"/>
      <c r="P383" s="120"/>
      <c r="Q383" s="120"/>
      <c r="R383" s="121"/>
    </row>
    <row r="384" spans="1:18" x14ac:dyDescent="0.25">
      <c r="A384" s="119"/>
      <c r="B384" s="120"/>
      <c r="C384" s="120"/>
      <c r="D384" s="120"/>
      <c r="E384" s="120"/>
      <c r="F384" s="120"/>
      <c r="G384" s="120"/>
      <c r="H384" s="120"/>
      <c r="I384" s="121"/>
      <c r="J384" s="119"/>
      <c r="K384" s="120"/>
      <c r="L384" s="120"/>
      <c r="M384" s="120"/>
      <c r="N384" s="120"/>
      <c r="O384" s="120"/>
      <c r="P384" s="120"/>
      <c r="Q384" s="120"/>
      <c r="R384" s="121"/>
    </row>
    <row r="385" spans="1:18" x14ac:dyDescent="0.25">
      <c r="A385" s="119"/>
      <c r="B385" s="120"/>
      <c r="C385" s="120"/>
      <c r="D385" s="120"/>
      <c r="E385" s="120"/>
      <c r="F385" s="120"/>
      <c r="G385" s="120"/>
      <c r="H385" s="120"/>
      <c r="I385" s="121"/>
      <c r="J385" s="119"/>
      <c r="K385" s="120"/>
      <c r="L385" s="120"/>
      <c r="M385" s="120"/>
      <c r="N385" s="120"/>
      <c r="O385" s="120"/>
      <c r="P385" s="120"/>
      <c r="Q385" s="120"/>
      <c r="R385" s="121"/>
    </row>
    <row r="386" spans="1:18" x14ac:dyDescent="0.25">
      <c r="A386" s="119"/>
      <c r="B386" s="120"/>
      <c r="C386" s="120"/>
      <c r="D386" s="120"/>
      <c r="E386" s="120"/>
      <c r="F386" s="120"/>
      <c r="G386" s="120"/>
      <c r="H386" s="120"/>
      <c r="I386" s="121"/>
      <c r="J386" s="119"/>
      <c r="K386" s="120"/>
      <c r="L386" s="120"/>
      <c r="M386" s="120"/>
      <c r="N386" s="120"/>
      <c r="O386" s="120"/>
      <c r="P386" s="120"/>
      <c r="Q386" s="120"/>
      <c r="R386" s="121"/>
    </row>
    <row r="387" spans="1:18" x14ac:dyDescent="0.25">
      <c r="A387" s="119"/>
      <c r="B387" s="120"/>
      <c r="C387" s="120"/>
      <c r="D387" s="120"/>
      <c r="E387" s="120"/>
      <c r="F387" s="120"/>
      <c r="G387" s="120"/>
      <c r="H387" s="120"/>
      <c r="I387" s="121"/>
      <c r="J387" s="119"/>
      <c r="K387" s="120"/>
      <c r="L387" s="120"/>
      <c r="M387" s="120"/>
      <c r="N387" s="120"/>
      <c r="O387" s="120"/>
      <c r="P387" s="120"/>
      <c r="Q387" s="120"/>
      <c r="R387" s="121"/>
    </row>
    <row r="388" spans="1:18" x14ac:dyDescent="0.25">
      <c r="A388" s="119"/>
      <c r="B388" s="120"/>
      <c r="C388" s="120"/>
      <c r="D388" s="120"/>
      <c r="E388" s="120"/>
      <c r="F388" s="120"/>
      <c r="G388" s="120"/>
      <c r="H388" s="120"/>
      <c r="I388" s="121"/>
      <c r="J388" s="119"/>
      <c r="K388" s="120"/>
      <c r="L388" s="120"/>
      <c r="M388" s="120"/>
      <c r="N388" s="120"/>
      <c r="O388" s="120"/>
      <c r="P388" s="120"/>
      <c r="Q388" s="120"/>
      <c r="R388" s="121"/>
    </row>
    <row r="389" spans="1:18" x14ac:dyDescent="0.25">
      <c r="A389" s="119"/>
      <c r="B389" s="120"/>
      <c r="C389" s="120"/>
      <c r="D389" s="120"/>
      <c r="E389" s="120"/>
      <c r="F389" s="120"/>
      <c r="G389" s="120"/>
      <c r="H389" s="120"/>
      <c r="I389" s="121"/>
      <c r="J389" s="119"/>
      <c r="K389" s="120"/>
      <c r="L389" s="120"/>
      <c r="M389" s="120"/>
      <c r="N389" s="120"/>
      <c r="O389" s="120"/>
      <c r="P389" s="120"/>
      <c r="Q389" s="120"/>
      <c r="R389" s="121"/>
    </row>
    <row r="390" spans="1:18" x14ac:dyDescent="0.25">
      <c r="A390" s="119"/>
      <c r="B390" s="120"/>
      <c r="C390" s="120"/>
      <c r="D390" s="120"/>
      <c r="E390" s="120"/>
      <c r="F390" s="120"/>
      <c r="G390" s="120"/>
      <c r="H390" s="120"/>
      <c r="I390" s="121"/>
      <c r="J390" s="119"/>
      <c r="K390" s="120"/>
      <c r="L390" s="120"/>
      <c r="M390" s="120"/>
      <c r="N390" s="120"/>
      <c r="O390" s="120"/>
      <c r="P390" s="120"/>
      <c r="Q390" s="120"/>
      <c r="R390" s="121"/>
    </row>
    <row r="391" spans="1:18" x14ac:dyDescent="0.25">
      <c r="A391" s="119"/>
      <c r="B391" s="120"/>
      <c r="C391" s="120"/>
      <c r="D391" s="120"/>
      <c r="E391" s="120"/>
      <c r="F391" s="120"/>
      <c r="G391" s="120"/>
      <c r="H391" s="120"/>
      <c r="I391" s="121"/>
      <c r="J391" s="119"/>
      <c r="K391" s="120"/>
      <c r="L391" s="120"/>
      <c r="M391" s="120"/>
      <c r="N391" s="120"/>
      <c r="O391" s="120"/>
      <c r="P391" s="120"/>
      <c r="Q391" s="120"/>
      <c r="R391" s="121"/>
    </row>
    <row r="392" spans="1:18" x14ac:dyDescent="0.25">
      <c r="A392" s="119"/>
      <c r="B392" s="120"/>
      <c r="C392" s="120"/>
      <c r="D392" s="120"/>
      <c r="E392" s="120"/>
      <c r="F392" s="120"/>
      <c r="G392" s="120"/>
      <c r="H392" s="120"/>
      <c r="I392" s="121"/>
      <c r="J392" s="119"/>
      <c r="K392" s="120"/>
      <c r="L392" s="120"/>
      <c r="M392" s="120"/>
      <c r="N392" s="120"/>
      <c r="O392" s="120"/>
      <c r="P392" s="120"/>
      <c r="Q392" s="120"/>
      <c r="R392" s="121"/>
    </row>
    <row r="393" spans="1:18" x14ac:dyDescent="0.25">
      <c r="A393" s="119"/>
      <c r="B393" s="120"/>
      <c r="C393" s="120"/>
      <c r="D393" s="120"/>
      <c r="E393" s="120"/>
      <c r="F393" s="120"/>
      <c r="G393" s="120"/>
      <c r="H393" s="120"/>
      <c r="I393" s="121"/>
      <c r="J393" s="119"/>
      <c r="K393" s="120"/>
      <c r="L393" s="120"/>
      <c r="M393" s="120"/>
      <c r="N393" s="120"/>
      <c r="O393" s="120"/>
      <c r="P393" s="120"/>
      <c r="Q393" s="120"/>
      <c r="R393" s="121"/>
    </row>
    <row r="394" spans="1:18" x14ac:dyDescent="0.25">
      <c r="A394" s="119"/>
      <c r="B394" s="120"/>
      <c r="C394" s="120"/>
      <c r="D394" s="120"/>
      <c r="E394" s="120"/>
      <c r="F394" s="120"/>
      <c r="G394" s="120"/>
      <c r="H394" s="120"/>
      <c r="I394" s="121"/>
      <c r="J394" s="119"/>
      <c r="K394" s="120"/>
      <c r="L394" s="120"/>
      <c r="M394" s="120"/>
      <c r="N394" s="120"/>
      <c r="O394" s="120"/>
      <c r="P394" s="120"/>
      <c r="Q394" s="120"/>
      <c r="R394" s="121"/>
    </row>
    <row r="395" spans="1:18" x14ac:dyDescent="0.25">
      <c r="A395" s="119"/>
      <c r="B395" s="120"/>
      <c r="C395" s="120"/>
      <c r="D395" s="120"/>
      <c r="E395" s="120"/>
      <c r="F395" s="120"/>
      <c r="G395" s="120"/>
      <c r="H395" s="120"/>
      <c r="I395" s="121"/>
      <c r="J395" s="119"/>
      <c r="K395" s="120"/>
      <c r="L395" s="120"/>
      <c r="M395" s="120"/>
      <c r="N395" s="120"/>
      <c r="O395" s="120"/>
      <c r="P395" s="120"/>
      <c r="Q395" s="120"/>
      <c r="R395" s="121"/>
    </row>
    <row r="396" spans="1:18" x14ac:dyDescent="0.25">
      <c r="A396" s="119"/>
      <c r="B396" s="120"/>
      <c r="C396" s="120"/>
      <c r="D396" s="120"/>
      <c r="E396" s="120"/>
      <c r="F396" s="120"/>
      <c r="G396" s="120"/>
      <c r="H396" s="120"/>
      <c r="I396" s="121"/>
      <c r="J396" s="119"/>
      <c r="K396" s="120"/>
      <c r="L396" s="120"/>
      <c r="M396" s="120"/>
      <c r="N396" s="120"/>
      <c r="O396" s="120"/>
      <c r="P396" s="120"/>
      <c r="Q396" s="120"/>
      <c r="R396" s="121"/>
    </row>
    <row r="397" spans="1:18" x14ac:dyDescent="0.25">
      <c r="A397" s="119"/>
      <c r="B397" s="120"/>
      <c r="C397" s="120"/>
      <c r="D397" s="120"/>
      <c r="E397" s="120"/>
      <c r="F397" s="120"/>
      <c r="G397" s="120"/>
      <c r="H397" s="120"/>
      <c r="I397" s="121"/>
      <c r="J397" s="119"/>
      <c r="K397" s="120"/>
      <c r="L397" s="120"/>
      <c r="M397" s="120"/>
      <c r="N397" s="120"/>
      <c r="O397" s="120"/>
      <c r="P397" s="120"/>
      <c r="Q397" s="120"/>
      <c r="R397" s="121"/>
    </row>
    <row r="398" spans="1:18" x14ac:dyDescent="0.25">
      <c r="A398" s="119"/>
      <c r="B398" s="120"/>
      <c r="C398" s="120"/>
      <c r="D398" s="120"/>
      <c r="E398" s="120"/>
      <c r="F398" s="120"/>
      <c r="G398" s="120"/>
      <c r="H398" s="120"/>
      <c r="I398" s="121"/>
      <c r="J398" s="119"/>
      <c r="K398" s="120"/>
      <c r="L398" s="120"/>
      <c r="M398" s="120"/>
      <c r="N398" s="120"/>
      <c r="O398" s="120"/>
      <c r="P398" s="120"/>
      <c r="Q398" s="120"/>
      <c r="R398" s="121"/>
    </row>
    <row r="399" spans="1:18" x14ac:dyDescent="0.25">
      <c r="A399" s="119"/>
      <c r="B399" s="120"/>
      <c r="C399" s="120"/>
      <c r="D399" s="120"/>
      <c r="E399" s="120"/>
      <c r="F399" s="120"/>
      <c r="G399" s="120"/>
      <c r="H399" s="120"/>
      <c r="I399" s="121"/>
      <c r="J399" s="119"/>
      <c r="K399" s="120"/>
      <c r="L399" s="120"/>
      <c r="M399" s="120"/>
      <c r="N399" s="120"/>
      <c r="O399" s="120"/>
      <c r="P399" s="120"/>
      <c r="Q399" s="120"/>
      <c r="R399" s="121"/>
    </row>
    <row r="400" spans="1:18" x14ac:dyDescent="0.25">
      <c r="A400" s="119"/>
      <c r="B400" s="120"/>
      <c r="C400" s="120"/>
      <c r="D400" s="120"/>
      <c r="E400" s="120"/>
      <c r="F400" s="120"/>
      <c r="G400" s="120"/>
      <c r="H400" s="120"/>
      <c r="I400" s="121"/>
      <c r="J400" s="119"/>
      <c r="K400" s="120"/>
      <c r="L400" s="120"/>
      <c r="M400" s="120"/>
      <c r="N400" s="120"/>
      <c r="O400" s="120"/>
      <c r="P400" s="120"/>
      <c r="Q400" s="120"/>
      <c r="R400" s="121"/>
    </row>
    <row r="401" spans="1:18" x14ac:dyDescent="0.25">
      <c r="A401" s="119"/>
      <c r="B401" s="120"/>
      <c r="C401" s="120"/>
      <c r="D401" s="120"/>
      <c r="E401" s="120"/>
      <c r="F401" s="120"/>
      <c r="G401" s="120"/>
      <c r="H401" s="120"/>
      <c r="I401" s="121"/>
      <c r="J401" s="119"/>
      <c r="K401" s="120"/>
      <c r="L401" s="120"/>
      <c r="M401" s="120"/>
      <c r="N401" s="120"/>
      <c r="O401" s="120"/>
      <c r="P401" s="120"/>
      <c r="Q401" s="120"/>
      <c r="R401" s="121"/>
    </row>
    <row r="402" spans="1:18" x14ac:dyDescent="0.25">
      <c r="A402" s="119"/>
      <c r="B402" s="120"/>
      <c r="C402" s="120"/>
      <c r="D402" s="120"/>
      <c r="E402" s="120"/>
      <c r="F402" s="120"/>
      <c r="G402" s="120"/>
      <c r="H402" s="120"/>
      <c r="I402" s="121"/>
      <c r="J402" s="119"/>
      <c r="K402" s="120"/>
      <c r="L402" s="120"/>
      <c r="M402" s="120"/>
      <c r="N402" s="120"/>
      <c r="O402" s="120"/>
      <c r="P402" s="120"/>
      <c r="Q402" s="120"/>
      <c r="R402" s="121"/>
    </row>
    <row r="403" spans="1:18" x14ac:dyDescent="0.25">
      <c r="A403" s="119"/>
      <c r="B403" s="120"/>
      <c r="C403" s="120"/>
      <c r="D403" s="120"/>
      <c r="E403" s="120"/>
      <c r="F403" s="120"/>
      <c r="G403" s="120"/>
      <c r="H403" s="120"/>
      <c r="I403" s="121"/>
      <c r="J403" s="119"/>
      <c r="K403" s="120"/>
      <c r="L403" s="120"/>
      <c r="M403" s="120"/>
      <c r="N403" s="120"/>
      <c r="O403" s="120"/>
      <c r="P403" s="120"/>
      <c r="Q403" s="120"/>
      <c r="R403" s="121"/>
    </row>
    <row r="404" spans="1:18" x14ac:dyDescent="0.25">
      <c r="A404" s="119"/>
      <c r="B404" s="120"/>
      <c r="C404" s="120"/>
      <c r="D404" s="120"/>
      <c r="E404" s="120"/>
      <c r="F404" s="120"/>
      <c r="G404" s="120"/>
      <c r="H404" s="120"/>
      <c r="I404" s="121"/>
      <c r="J404" s="119"/>
      <c r="K404" s="120"/>
      <c r="L404" s="120"/>
      <c r="M404" s="120"/>
      <c r="N404" s="120"/>
      <c r="O404" s="120"/>
      <c r="P404" s="120"/>
      <c r="Q404" s="120"/>
      <c r="R404" s="121"/>
    </row>
    <row r="405" spans="1:18" x14ac:dyDescent="0.25">
      <c r="A405" s="119"/>
      <c r="B405" s="120"/>
      <c r="C405" s="120"/>
      <c r="D405" s="120"/>
      <c r="E405" s="120"/>
      <c r="F405" s="120"/>
      <c r="G405" s="120"/>
      <c r="H405" s="120"/>
      <c r="I405" s="121"/>
      <c r="J405" s="119"/>
      <c r="K405" s="120"/>
      <c r="L405" s="120"/>
      <c r="M405" s="120"/>
      <c r="N405" s="120"/>
      <c r="O405" s="120"/>
      <c r="P405" s="120"/>
      <c r="Q405" s="120"/>
      <c r="R405" s="121"/>
    </row>
    <row r="406" spans="1:18" x14ac:dyDescent="0.25">
      <c r="A406" s="119"/>
      <c r="B406" s="120"/>
      <c r="C406" s="120"/>
      <c r="D406" s="120"/>
      <c r="E406" s="120"/>
      <c r="F406" s="120"/>
      <c r="G406" s="120"/>
      <c r="H406" s="120"/>
      <c r="I406" s="121"/>
      <c r="J406" s="119"/>
      <c r="K406" s="120"/>
      <c r="L406" s="120"/>
      <c r="M406" s="120"/>
      <c r="N406" s="120"/>
      <c r="O406" s="120"/>
      <c r="P406" s="120"/>
      <c r="Q406" s="120"/>
      <c r="R406" s="121"/>
    </row>
    <row r="407" spans="1:18" x14ac:dyDescent="0.25">
      <c r="A407" s="119"/>
      <c r="B407" s="120"/>
      <c r="C407" s="120"/>
      <c r="D407" s="120"/>
      <c r="E407" s="120"/>
      <c r="F407" s="120"/>
      <c r="G407" s="120"/>
      <c r="H407" s="120"/>
      <c r="I407" s="121"/>
      <c r="J407" s="119"/>
      <c r="K407" s="120"/>
      <c r="L407" s="120"/>
      <c r="M407" s="120"/>
      <c r="N407" s="120"/>
      <c r="O407" s="120"/>
      <c r="P407" s="120"/>
      <c r="Q407" s="120"/>
      <c r="R407" s="121"/>
    </row>
    <row r="408" spans="1:18" x14ac:dyDescent="0.25">
      <c r="A408" s="119"/>
      <c r="B408" s="120"/>
      <c r="C408" s="120"/>
      <c r="D408" s="120"/>
      <c r="E408" s="120"/>
      <c r="F408" s="120"/>
      <c r="G408" s="120"/>
      <c r="H408" s="120"/>
      <c r="I408" s="121"/>
      <c r="J408" s="119"/>
      <c r="K408" s="120"/>
      <c r="L408" s="120"/>
      <c r="M408" s="120"/>
      <c r="N408" s="120"/>
      <c r="O408" s="120"/>
      <c r="P408" s="120"/>
      <c r="Q408" s="120"/>
      <c r="R408" s="121"/>
    </row>
    <row r="409" spans="1:18" x14ac:dyDescent="0.25">
      <c r="A409" s="119"/>
      <c r="B409" s="120"/>
      <c r="C409" s="120"/>
      <c r="D409" s="120"/>
      <c r="E409" s="120"/>
      <c r="F409" s="120"/>
      <c r="G409" s="120"/>
      <c r="H409" s="120"/>
      <c r="I409" s="121"/>
      <c r="J409" s="119"/>
      <c r="K409" s="120"/>
      <c r="L409" s="120"/>
      <c r="M409" s="120"/>
      <c r="N409" s="120"/>
      <c r="O409" s="120"/>
      <c r="P409" s="120"/>
      <c r="Q409" s="120"/>
      <c r="R409" s="121"/>
    </row>
    <row r="410" spans="1:18" x14ac:dyDescent="0.25">
      <c r="A410" s="119"/>
      <c r="B410" s="120"/>
      <c r="C410" s="120"/>
      <c r="D410" s="120"/>
      <c r="E410" s="120"/>
      <c r="F410" s="120"/>
      <c r="G410" s="120"/>
      <c r="H410" s="120"/>
      <c r="I410" s="121"/>
      <c r="J410" s="119"/>
      <c r="K410" s="120"/>
      <c r="L410" s="120"/>
      <c r="M410" s="120"/>
      <c r="N410" s="120"/>
      <c r="O410" s="120"/>
      <c r="P410" s="120"/>
      <c r="Q410" s="120"/>
      <c r="R410" s="121"/>
    </row>
    <row r="411" spans="1:18" x14ac:dyDescent="0.25">
      <c r="A411" s="119"/>
      <c r="B411" s="120"/>
      <c r="C411" s="120"/>
      <c r="D411" s="120"/>
      <c r="E411" s="120"/>
      <c r="F411" s="120"/>
      <c r="G411" s="120"/>
      <c r="H411" s="120"/>
      <c r="I411" s="121"/>
      <c r="J411" s="119"/>
      <c r="K411" s="120"/>
      <c r="L411" s="120"/>
      <c r="M411" s="120"/>
      <c r="N411" s="120"/>
      <c r="O411" s="120"/>
      <c r="P411" s="120"/>
      <c r="Q411" s="120"/>
      <c r="R411" s="121"/>
    </row>
    <row r="412" spans="1:18" x14ac:dyDescent="0.25">
      <c r="A412" s="119"/>
      <c r="B412" s="120"/>
      <c r="C412" s="120"/>
      <c r="D412" s="120"/>
      <c r="E412" s="120"/>
      <c r="F412" s="120"/>
      <c r="G412" s="120"/>
      <c r="H412" s="120"/>
      <c r="I412" s="121"/>
      <c r="J412" s="119"/>
      <c r="K412" s="120"/>
      <c r="L412" s="120"/>
      <c r="M412" s="120"/>
      <c r="N412" s="120"/>
      <c r="O412" s="120"/>
      <c r="P412" s="120"/>
      <c r="Q412" s="120"/>
      <c r="R412" s="121"/>
    </row>
    <row r="413" spans="1:18" x14ac:dyDescent="0.25">
      <c r="A413" s="119"/>
      <c r="B413" s="120"/>
      <c r="C413" s="120"/>
      <c r="D413" s="120"/>
      <c r="E413" s="120"/>
      <c r="F413" s="120"/>
      <c r="G413" s="120"/>
      <c r="H413" s="120"/>
      <c r="I413" s="121"/>
      <c r="J413" s="119"/>
      <c r="K413" s="120"/>
      <c r="L413" s="120"/>
      <c r="M413" s="120"/>
      <c r="N413" s="120"/>
      <c r="O413" s="120"/>
      <c r="P413" s="120"/>
      <c r="Q413" s="120"/>
      <c r="R413" s="121"/>
    </row>
    <row r="414" spans="1:18" x14ac:dyDescent="0.25">
      <c r="A414" s="119"/>
      <c r="B414" s="120"/>
      <c r="C414" s="120"/>
      <c r="D414" s="120"/>
      <c r="E414" s="120"/>
      <c r="F414" s="120"/>
      <c r="G414" s="120"/>
      <c r="H414" s="120"/>
      <c r="I414" s="121"/>
      <c r="J414" s="119"/>
      <c r="K414" s="120"/>
      <c r="L414" s="120"/>
      <c r="M414" s="120"/>
      <c r="N414" s="120"/>
      <c r="O414" s="120"/>
      <c r="P414" s="120"/>
      <c r="Q414" s="120"/>
      <c r="R414" s="121"/>
    </row>
    <row r="415" spans="1:18" x14ac:dyDescent="0.25">
      <c r="A415" s="119"/>
      <c r="B415" s="120"/>
      <c r="C415" s="120"/>
      <c r="D415" s="120"/>
      <c r="E415" s="120"/>
      <c r="F415" s="120"/>
      <c r="G415" s="120"/>
      <c r="H415" s="120"/>
      <c r="I415" s="121"/>
      <c r="J415" s="119"/>
      <c r="K415" s="120"/>
      <c r="L415" s="120"/>
      <c r="M415" s="120"/>
      <c r="N415" s="120"/>
      <c r="O415" s="120"/>
      <c r="P415" s="120"/>
      <c r="Q415" s="120"/>
      <c r="R415" s="121"/>
    </row>
    <row r="416" spans="1:18" x14ac:dyDescent="0.25">
      <c r="A416" s="119"/>
      <c r="B416" s="120"/>
      <c r="C416" s="120"/>
      <c r="D416" s="120"/>
      <c r="E416" s="120"/>
      <c r="F416" s="120"/>
      <c r="G416" s="120"/>
      <c r="H416" s="120"/>
      <c r="I416" s="121"/>
      <c r="J416" s="119"/>
      <c r="K416" s="120"/>
      <c r="L416" s="120"/>
      <c r="M416" s="120"/>
      <c r="N416" s="120"/>
      <c r="O416" s="120"/>
      <c r="P416" s="120"/>
      <c r="Q416" s="120"/>
      <c r="R416" s="121"/>
    </row>
    <row r="417" spans="1:18" x14ac:dyDescent="0.25">
      <c r="A417" s="119"/>
      <c r="B417" s="120"/>
      <c r="C417" s="120"/>
      <c r="D417" s="120"/>
      <c r="E417" s="120"/>
      <c r="F417" s="120"/>
      <c r="G417" s="120"/>
      <c r="H417" s="120"/>
      <c r="I417" s="121"/>
      <c r="J417" s="119"/>
      <c r="K417" s="120"/>
      <c r="L417" s="120"/>
      <c r="M417" s="120"/>
      <c r="N417" s="120"/>
      <c r="O417" s="120"/>
      <c r="P417" s="120"/>
      <c r="Q417" s="120"/>
      <c r="R417" s="121"/>
    </row>
    <row r="418" spans="1:18" x14ac:dyDescent="0.25">
      <c r="A418" s="119"/>
      <c r="B418" s="120"/>
      <c r="C418" s="120"/>
      <c r="D418" s="120"/>
      <c r="E418" s="120"/>
      <c r="F418" s="120"/>
      <c r="G418" s="120"/>
      <c r="H418" s="120"/>
      <c r="I418" s="121"/>
      <c r="J418" s="119"/>
      <c r="K418" s="120"/>
      <c r="L418" s="120"/>
      <c r="M418" s="120"/>
      <c r="N418" s="120"/>
      <c r="O418" s="120"/>
      <c r="P418" s="120"/>
      <c r="Q418" s="120"/>
      <c r="R418" s="121"/>
    </row>
    <row r="419" spans="1:18" x14ac:dyDescent="0.25">
      <c r="A419" s="119"/>
      <c r="B419" s="120"/>
      <c r="C419" s="120"/>
      <c r="D419" s="120"/>
      <c r="E419" s="120"/>
      <c r="F419" s="120"/>
      <c r="G419" s="120"/>
      <c r="H419" s="120"/>
      <c r="I419" s="121"/>
      <c r="J419" s="119"/>
      <c r="K419" s="120"/>
      <c r="L419" s="120"/>
      <c r="M419" s="120"/>
      <c r="N419" s="120"/>
      <c r="O419" s="120"/>
      <c r="P419" s="120"/>
      <c r="Q419" s="120"/>
      <c r="R419" s="121"/>
    </row>
    <row r="420" spans="1:18" x14ac:dyDescent="0.25">
      <c r="A420" s="119"/>
      <c r="B420" s="120"/>
      <c r="C420" s="120"/>
      <c r="D420" s="120"/>
      <c r="E420" s="120"/>
      <c r="F420" s="120"/>
      <c r="G420" s="120"/>
      <c r="H420" s="120"/>
      <c r="I420" s="121"/>
      <c r="J420" s="119"/>
      <c r="K420" s="120"/>
      <c r="L420" s="120"/>
      <c r="M420" s="120"/>
      <c r="N420" s="120"/>
      <c r="O420" s="120"/>
      <c r="P420" s="120"/>
      <c r="Q420" s="120"/>
      <c r="R420" s="121"/>
    </row>
    <row r="421" spans="1:18" x14ac:dyDescent="0.25">
      <c r="A421" s="119"/>
      <c r="B421" s="120"/>
      <c r="C421" s="120"/>
      <c r="D421" s="120"/>
      <c r="E421" s="120"/>
      <c r="F421" s="120"/>
      <c r="G421" s="120"/>
      <c r="H421" s="120"/>
      <c r="I421" s="121"/>
      <c r="J421" s="119"/>
      <c r="K421" s="120"/>
      <c r="L421" s="120"/>
      <c r="M421" s="120"/>
      <c r="N421" s="120"/>
      <c r="O421" s="120"/>
      <c r="P421" s="120"/>
      <c r="Q421" s="120"/>
      <c r="R421" s="121"/>
    </row>
    <row r="422" spans="1:18" x14ac:dyDescent="0.25">
      <c r="A422" s="119"/>
      <c r="B422" s="120"/>
      <c r="C422" s="120"/>
      <c r="D422" s="120"/>
      <c r="E422" s="120"/>
      <c r="F422" s="120"/>
      <c r="G422" s="120"/>
      <c r="H422" s="120"/>
      <c r="I422" s="121"/>
      <c r="J422" s="119"/>
      <c r="K422" s="120"/>
      <c r="L422" s="120"/>
      <c r="M422" s="120"/>
      <c r="N422" s="120"/>
      <c r="O422" s="120"/>
      <c r="P422" s="120"/>
      <c r="Q422" s="120"/>
      <c r="R422" s="121"/>
    </row>
    <row r="423" spans="1:18" x14ac:dyDescent="0.25">
      <c r="A423" s="119"/>
      <c r="B423" s="120"/>
      <c r="C423" s="120"/>
      <c r="D423" s="120"/>
      <c r="E423" s="120"/>
      <c r="F423" s="120"/>
      <c r="G423" s="120"/>
      <c r="H423" s="120"/>
      <c r="I423" s="121"/>
      <c r="J423" s="119"/>
      <c r="K423" s="120"/>
      <c r="L423" s="120"/>
      <c r="M423" s="120"/>
      <c r="N423" s="120"/>
      <c r="O423" s="120"/>
      <c r="P423" s="120"/>
      <c r="Q423" s="120"/>
      <c r="R423" s="121"/>
    </row>
    <row r="424" spans="1:18" x14ac:dyDescent="0.25">
      <c r="A424" s="119"/>
      <c r="B424" s="120"/>
      <c r="C424" s="120"/>
      <c r="D424" s="120"/>
      <c r="E424" s="120"/>
      <c r="F424" s="120"/>
      <c r="G424" s="120"/>
      <c r="H424" s="120"/>
      <c r="I424" s="121"/>
      <c r="J424" s="119"/>
      <c r="K424" s="120"/>
      <c r="L424" s="120"/>
      <c r="M424" s="120"/>
      <c r="N424" s="120"/>
      <c r="O424" s="120"/>
      <c r="P424" s="120"/>
      <c r="Q424" s="120"/>
      <c r="R424" s="121"/>
    </row>
    <row r="425" spans="1:18" x14ac:dyDescent="0.25">
      <c r="A425" s="119"/>
      <c r="B425" s="120"/>
      <c r="C425" s="120"/>
      <c r="D425" s="120"/>
      <c r="E425" s="120"/>
      <c r="F425" s="120"/>
      <c r="G425" s="120"/>
      <c r="H425" s="120"/>
      <c r="I425" s="121"/>
      <c r="J425" s="119"/>
      <c r="K425" s="120"/>
      <c r="L425" s="120"/>
      <c r="M425" s="120"/>
      <c r="N425" s="120"/>
      <c r="O425" s="120"/>
      <c r="P425" s="120"/>
      <c r="Q425" s="120"/>
      <c r="R425" s="121"/>
    </row>
    <row r="426" spans="1:18" x14ac:dyDescent="0.25">
      <c r="A426" s="119"/>
      <c r="B426" s="120"/>
      <c r="C426" s="120"/>
      <c r="D426" s="120"/>
      <c r="E426" s="120"/>
      <c r="F426" s="120"/>
      <c r="G426" s="120"/>
      <c r="H426" s="120"/>
      <c r="I426" s="121"/>
      <c r="J426" s="119"/>
      <c r="K426" s="120"/>
      <c r="L426" s="120"/>
      <c r="M426" s="120"/>
      <c r="N426" s="120"/>
      <c r="O426" s="120"/>
      <c r="P426" s="120"/>
      <c r="Q426" s="120"/>
      <c r="R426" s="121"/>
    </row>
    <row r="427" spans="1:18" x14ac:dyDescent="0.25">
      <c r="A427" s="119"/>
      <c r="B427" s="120"/>
      <c r="C427" s="120"/>
      <c r="D427" s="120"/>
      <c r="E427" s="120"/>
      <c r="F427" s="120"/>
      <c r="G427" s="120"/>
      <c r="H427" s="120"/>
      <c r="I427" s="121"/>
      <c r="J427" s="119"/>
      <c r="K427" s="120"/>
      <c r="L427" s="120"/>
      <c r="M427" s="120"/>
      <c r="N427" s="120"/>
      <c r="O427" s="120"/>
      <c r="P427" s="120"/>
      <c r="Q427" s="120"/>
      <c r="R427" s="121"/>
    </row>
    <row r="428" spans="1:18" x14ac:dyDescent="0.25">
      <c r="A428" s="119"/>
      <c r="B428" s="120"/>
      <c r="C428" s="120"/>
      <c r="D428" s="120"/>
      <c r="E428" s="120"/>
      <c r="F428" s="120"/>
      <c r="G428" s="120"/>
      <c r="H428" s="120"/>
      <c r="I428" s="121"/>
      <c r="J428" s="119"/>
      <c r="K428" s="120"/>
      <c r="L428" s="120"/>
      <c r="M428" s="120"/>
      <c r="N428" s="120"/>
      <c r="O428" s="120"/>
      <c r="P428" s="120"/>
      <c r="Q428" s="120"/>
      <c r="R428" s="121"/>
    </row>
    <row r="429" spans="1:18" x14ac:dyDescent="0.25">
      <c r="A429" s="119"/>
      <c r="B429" s="120"/>
      <c r="C429" s="120"/>
      <c r="D429" s="120"/>
      <c r="E429" s="120"/>
      <c r="F429" s="120"/>
      <c r="G429" s="120"/>
      <c r="H429" s="120"/>
      <c r="I429" s="121"/>
      <c r="J429" s="119"/>
      <c r="K429" s="120"/>
      <c r="L429" s="120"/>
      <c r="M429" s="120"/>
      <c r="N429" s="120"/>
      <c r="O429" s="120"/>
      <c r="P429" s="120"/>
      <c r="Q429" s="120"/>
      <c r="R429" s="121"/>
    </row>
    <row r="430" spans="1:18" x14ac:dyDescent="0.25">
      <c r="A430" s="119"/>
      <c r="B430" s="120"/>
      <c r="C430" s="120"/>
      <c r="D430" s="120"/>
      <c r="E430" s="120"/>
      <c r="F430" s="120"/>
      <c r="G430" s="120"/>
      <c r="H430" s="120"/>
      <c r="I430" s="121"/>
      <c r="J430" s="119"/>
      <c r="K430" s="120"/>
      <c r="L430" s="120"/>
      <c r="M430" s="120"/>
      <c r="N430" s="120"/>
      <c r="O430" s="120"/>
      <c r="P430" s="120"/>
      <c r="Q430" s="120"/>
      <c r="R430" s="121"/>
    </row>
    <row r="431" spans="1:18" x14ac:dyDescent="0.25">
      <c r="A431" s="119"/>
      <c r="B431" s="120"/>
      <c r="C431" s="120"/>
      <c r="D431" s="120"/>
      <c r="E431" s="120"/>
      <c r="F431" s="120"/>
      <c r="G431" s="120"/>
      <c r="H431" s="120"/>
      <c r="I431" s="121"/>
      <c r="J431" s="119"/>
      <c r="K431" s="120"/>
      <c r="L431" s="120"/>
      <c r="M431" s="120"/>
      <c r="N431" s="120"/>
      <c r="O431" s="120"/>
      <c r="P431" s="120"/>
      <c r="Q431" s="120"/>
      <c r="R431" s="121"/>
    </row>
    <row r="432" spans="1:18" x14ac:dyDescent="0.25">
      <c r="A432" s="119"/>
      <c r="B432" s="120"/>
      <c r="C432" s="120"/>
      <c r="D432" s="120"/>
      <c r="E432" s="120"/>
      <c r="F432" s="120"/>
      <c r="G432" s="120"/>
      <c r="H432" s="120"/>
      <c r="I432" s="121"/>
      <c r="J432" s="119"/>
      <c r="K432" s="120"/>
      <c r="L432" s="120"/>
      <c r="M432" s="120"/>
      <c r="N432" s="120"/>
      <c r="O432" s="120"/>
      <c r="P432" s="120"/>
      <c r="Q432" s="120"/>
      <c r="R432" s="121"/>
    </row>
    <row r="433" spans="1:18" x14ac:dyDescent="0.25">
      <c r="A433" s="119"/>
      <c r="B433" s="120"/>
      <c r="C433" s="120"/>
      <c r="D433" s="120"/>
      <c r="E433" s="120"/>
      <c r="F433" s="120"/>
      <c r="G433" s="120"/>
      <c r="H433" s="120"/>
      <c r="I433" s="121"/>
      <c r="J433" s="119"/>
      <c r="K433" s="120"/>
      <c r="L433" s="120"/>
      <c r="M433" s="120"/>
      <c r="N433" s="120"/>
      <c r="O433" s="120"/>
      <c r="P433" s="120"/>
      <c r="Q433" s="120"/>
      <c r="R433" s="121"/>
    </row>
    <row r="434" spans="1:18" x14ac:dyDescent="0.25">
      <c r="A434" s="119"/>
      <c r="B434" s="120"/>
      <c r="C434" s="120"/>
      <c r="D434" s="120"/>
      <c r="E434" s="120"/>
      <c r="F434" s="120"/>
      <c r="G434" s="120"/>
      <c r="H434" s="120"/>
      <c r="I434" s="121"/>
      <c r="J434" s="119"/>
      <c r="K434" s="120"/>
      <c r="L434" s="120"/>
      <c r="M434" s="120"/>
      <c r="N434" s="120"/>
      <c r="O434" s="120"/>
      <c r="P434" s="120"/>
      <c r="Q434" s="120"/>
      <c r="R434" s="121"/>
    </row>
    <row r="435" spans="1:18" x14ac:dyDescent="0.25">
      <c r="A435" s="119"/>
      <c r="B435" s="120"/>
      <c r="C435" s="120"/>
      <c r="D435" s="120"/>
      <c r="E435" s="120"/>
      <c r="F435" s="120"/>
      <c r="G435" s="120"/>
      <c r="H435" s="120"/>
      <c r="I435" s="121"/>
      <c r="J435" s="119"/>
      <c r="K435" s="120"/>
      <c r="L435" s="120"/>
      <c r="M435" s="120"/>
      <c r="N435" s="120"/>
      <c r="O435" s="120"/>
      <c r="P435" s="120"/>
      <c r="Q435" s="120"/>
      <c r="R435" s="121"/>
    </row>
    <row r="436" spans="1:18" x14ac:dyDescent="0.25">
      <c r="A436" s="119"/>
      <c r="B436" s="120"/>
      <c r="C436" s="120"/>
      <c r="D436" s="120"/>
      <c r="E436" s="120"/>
      <c r="F436" s="120"/>
      <c r="G436" s="120"/>
      <c r="H436" s="120"/>
      <c r="I436" s="121"/>
      <c r="J436" s="119"/>
      <c r="K436" s="120"/>
      <c r="L436" s="120"/>
      <c r="M436" s="120"/>
      <c r="N436" s="120"/>
      <c r="O436" s="120"/>
      <c r="P436" s="120"/>
      <c r="Q436" s="120"/>
      <c r="R436" s="121"/>
    </row>
    <row r="437" spans="1:18" x14ac:dyDescent="0.25">
      <c r="A437" s="119"/>
      <c r="B437" s="120"/>
      <c r="C437" s="120"/>
      <c r="D437" s="120"/>
      <c r="E437" s="120"/>
      <c r="F437" s="120"/>
      <c r="G437" s="120"/>
      <c r="H437" s="120"/>
      <c r="I437" s="121"/>
      <c r="J437" s="119"/>
      <c r="K437" s="120"/>
      <c r="L437" s="120"/>
      <c r="M437" s="120"/>
      <c r="N437" s="120"/>
      <c r="O437" s="120"/>
      <c r="P437" s="120"/>
      <c r="Q437" s="120"/>
      <c r="R437" s="121"/>
    </row>
    <row r="438" spans="1:18" x14ac:dyDescent="0.25">
      <c r="A438" s="119"/>
      <c r="B438" s="120"/>
      <c r="C438" s="120"/>
      <c r="D438" s="120"/>
      <c r="E438" s="120"/>
      <c r="F438" s="120"/>
      <c r="G438" s="120"/>
      <c r="H438" s="120"/>
      <c r="I438" s="121"/>
      <c r="J438" s="119"/>
      <c r="K438" s="120"/>
      <c r="L438" s="120"/>
      <c r="M438" s="120"/>
      <c r="N438" s="120"/>
      <c r="O438" s="120"/>
      <c r="P438" s="120"/>
      <c r="Q438" s="120"/>
      <c r="R438" s="121"/>
    </row>
    <row r="439" spans="1:18" x14ac:dyDescent="0.25">
      <c r="A439" s="119"/>
      <c r="B439" s="120"/>
      <c r="C439" s="120"/>
      <c r="D439" s="120"/>
      <c r="E439" s="120"/>
      <c r="F439" s="120"/>
      <c r="G439" s="120"/>
      <c r="H439" s="120"/>
      <c r="I439" s="121"/>
      <c r="J439" s="119"/>
      <c r="K439" s="120"/>
      <c r="L439" s="120"/>
      <c r="M439" s="120"/>
      <c r="N439" s="120"/>
      <c r="O439" s="120"/>
      <c r="P439" s="120"/>
      <c r="Q439" s="120"/>
      <c r="R439" s="121"/>
    </row>
    <row r="440" spans="1:18" x14ac:dyDescent="0.25">
      <c r="A440" s="119"/>
      <c r="B440" s="120"/>
      <c r="C440" s="120"/>
      <c r="D440" s="120"/>
      <c r="E440" s="120"/>
      <c r="F440" s="120"/>
      <c r="G440" s="120"/>
      <c r="H440" s="120"/>
      <c r="I440" s="121"/>
      <c r="J440" s="119"/>
      <c r="K440" s="120"/>
      <c r="L440" s="120"/>
      <c r="M440" s="120"/>
      <c r="N440" s="120"/>
      <c r="O440" s="120"/>
      <c r="P440" s="120"/>
      <c r="Q440" s="120"/>
      <c r="R440" s="121"/>
    </row>
    <row r="441" spans="1:18" x14ac:dyDescent="0.25">
      <c r="A441" s="119"/>
      <c r="B441" s="120"/>
      <c r="C441" s="120"/>
      <c r="D441" s="120"/>
      <c r="E441" s="120"/>
      <c r="F441" s="120"/>
      <c r="G441" s="120"/>
      <c r="H441" s="120"/>
      <c r="I441" s="121"/>
      <c r="J441" s="119"/>
      <c r="K441" s="120"/>
      <c r="L441" s="120"/>
      <c r="M441" s="120"/>
      <c r="N441" s="120"/>
      <c r="O441" s="120"/>
      <c r="P441" s="120"/>
      <c r="Q441" s="120"/>
      <c r="R441" s="121"/>
    </row>
    <row r="442" spans="1:18" x14ac:dyDescent="0.25">
      <c r="A442" s="119"/>
      <c r="B442" s="120"/>
      <c r="C442" s="120"/>
      <c r="D442" s="120"/>
      <c r="E442" s="120"/>
      <c r="F442" s="120"/>
      <c r="G442" s="120"/>
      <c r="H442" s="120"/>
      <c r="I442" s="121"/>
      <c r="J442" s="119"/>
      <c r="K442" s="120"/>
      <c r="L442" s="120"/>
      <c r="M442" s="120"/>
      <c r="N442" s="120"/>
      <c r="O442" s="120"/>
      <c r="P442" s="120"/>
      <c r="Q442" s="120"/>
      <c r="R442" s="121"/>
    </row>
    <row r="443" spans="1:18" x14ac:dyDescent="0.25">
      <c r="A443" s="119"/>
      <c r="B443" s="120"/>
      <c r="C443" s="120"/>
      <c r="D443" s="120"/>
      <c r="E443" s="120"/>
      <c r="F443" s="120"/>
      <c r="G443" s="120"/>
      <c r="H443" s="120"/>
      <c r="I443" s="121"/>
      <c r="J443" s="119"/>
      <c r="K443" s="120"/>
      <c r="L443" s="120"/>
      <c r="M443" s="120"/>
      <c r="N443" s="120"/>
      <c r="O443" s="120"/>
      <c r="P443" s="120"/>
      <c r="Q443" s="120"/>
      <c r="R443" s="121"/>
    </row>
    <row r="444" spans="1:18" x14ac:dyDescent="0.25">
      <c r="A444" s="119"/>
      <c r="B444" s="120"/>
      <c r="C444" s="120"/>
      <c r="D444" s="120"/>
      <c r="E444" s="120"/>
      <c r="F444" s="120"/>
      <c r="G444" s="120"/>
      <c r="H444" s="120"/>
      <c r="I444" s="121"/>
      <c r="J444" s="119"/>
      <c r="K444" s="120"/>
      <c r="L444" s="120"/>
      <c r="M444" s="120"/>
      <c r="N444" s="120"/>
      <c r="O444" s="120"/>
      <c r="P444" s="120"/>
      <c r="Q444" s="120"/>
      <c r="R444" s="121"/>
    </row>
    <row r="445" spans="1:18" x14ac:dyDescent="0.25">
      <c r="A445" s="119"/>
      <c r="B445" s="120"/>
      <c r="C445" s="120"/>
      <c r="D445" s="120"/>
      <c r="E445" s="120"/>
      <c r="F445" s="120"/>
      <c r="G445" s="120"/>
      <c r="H445" s="120"/>
      <c r="I445" s="121"/>
      <c r="J445" s="119"/>
      <c r="K445" s="120"/>
      <c r="L445" s="120"/>
      <c r="M445" s="120"/>
      <c r="N445" s="120"/>
      <c r="O445" s="120"/>
      <c r="P445" s="120"/>
      <c r="Q445" s="120"/>
      <c r="R445" s="121"/>
    </row>
    <row r="446" spans="1:18" x14ac:dyDescent="0.25">
      <c r="A446" s="119"/>
      <c r="B446" s="120"/>
      <c r="C446" s="120"/>
      <c r="D446" s="120"/>
      <c r="E446" s="120"/>
      <c r="F446" s="120"/>
      <c r="G446" s="120"/>
      <c r="H446" s="120"/>
      <c r="I446" s="121"/>
      <c r="J446" s="119"/>
      <c r="K446" s="120"/>
      <c r="L446" s="120"/>
      <c r="M446" s="120"/>
      <c r="N446" s="120"/>
      <c r="O446" s="120"/>
      <c r="P446" s="120"/>
      <c r="Q446" s="120"/>
      <c r="R446" s="121"/>
    </row>
    <row r="447" spans="1:18" x14ac:dyDescent="0.25">
      <c r="A447" s="119"/>
      <c r="B447" s="120"/>
      <c r="C447" s="120"/>
      <c r="D447" s="120"/>
      <c r="E447" s="120"/>
      <c r="F447" s="120"/>
      <c r="G447" s="120"/>
      <c r="H447" s="120"/>
      <c r="I447" s="121"/>
      <c r="J447" s="119"/>
      <c r="K447" s="120"/>
      <c r="L447" s="120"/>
      <c r="M447" s="120"/>
      <c r="N447" s="120"/>
      <c r="O447" s="120"/>
      <c r="P447" s="120"/>
      <c r="Q447" s="120"/>
      <c r="R447" s="121"/>
    </row>
    <row r="448" spans="1:18" x14ac:dyDescent="0.25">
      <c r="A448" s="119"/>
      <c r="B448" s="120"/>
      <c r="C448" s="120"/>
      <c r="D448" s="120"/>
      <c r="E448" s="120"/>
      <c r="F448" s="120"/>
      <c r="G448" s="120"/>
      <c r="H448" s="120"/>
      <c r="I448" s="121"/>
      <c r="J448" s="119"/>
      <c r="K448" s="120"/>
      <c r="L448" s="120"/>
      <c r="M448" s="120"/>
      <c r="N448" s="120"/>
      <c r="O448" s="120"/>
      <c r="P448" s="120"/>
      <c r="Q448" s="120"/>
      <c r="R448" s="121"/>
    </row>
    <row r="449" spans="1:18" x14ac:dyDescent="0.25">
      <c r="A449" s="119"/>
      <c r="B449" s="120"/>
      <c r="C449" s="120"/>
      <c r="D449" s="120"/>
      <c r="E449" s="120"/>
      <c r="F449" s="120"/>
      <c r="G449" s="120"/>
      <c r="H449" s="120"/>
      <c r="I449" s="121"/>
      <c r="J449" s="119"/>
      <c r="K449" s="120"/>
      <c r="L449" s="120"/>
      <c r="M449" s="120"/>
      <c r="N449" s="120"/>
      <c r="O449" s="120"/>
      <c r="P449" s="120"/>
      <c r="Q449" s="120"/>
      <c r="R449" s="121"/>
    </row>
    <row r="450" spans="1:18" x14ac:dyDescent="0.25">
      <c r="A450" s="119"/>
      <c r="B450" s="120"/>
      <c r="C450" s="120"/>
      <c r="D450" s="120"/>
      <c r="E450" s="120"/>
      <c r="F450" s="120"/>
      <c r="G450" s="120"/>
      <c r="H450" s="120"/>
      <c r="I450" s="121"/>
      <c r="J450" s="119"/>
      <c r="K450" s="120"/>
      <c r="L450" s="120"/>
      <c r="M450" s="120"/>
      <c r="N450" s="120"/>
      <c r="O450" s="120"/>
      <c r="P450" s="120"/>
      <c r="Q450" s="120"/>
      <c r="R450" s="121"/>
    </row>
    <row r="451" spans="1:18" x14ac:dyDescent="0.25">
      <c r="A451" s="119"/>
      <c r="B451" s="120"/>
      <c r="C451" s="120"/>
      <c r="D451" s="120"/>
      <c r="E451" s="120"/>
      <c r="F451" s="120"/>
      <c r="G451" s="120"/>
      <c r="H451" s="120"/>
      <c r="I451" s="121"/>
      <c r="J451" s="119"/>
      <c r="K451" s="120"/>
      <c r="L451" s="120"/>
      <c r="M451" s="120"/>
      <c r="N451" s="120"/>
      <c r="O451" s="120"/>
      <c r="P451" s="120"/>
      <c r="Q451" s="120"/>
      <c r="R451" s="121"/>
    </row>
    <row r="452" spans="1:18" x14ac:dyDescent="0.25">
      <c r="A452" s="119"/>
      <c r="B452" s="120"/>
      <c r="C452" s="120"/>
      <c r="D452" s="120"/>
      <c r="E452" s="120"/>
      <c r="F452" s="120"/>
      <c r="G452" s="120"/>
      <c r="H452" s="120"/>
      <c r="I452" s="121"/>
      <c r="J452" s="119"/>
      <c r="K452" s="120"/>
      <c r="L452" s="120"/>
      <c r="M452" s="120"/>
      <c r="N452" s="120"/>
      <c r="O452" s="120"/>
      <c r="P452" s="120"/>
      <c r="Q452" s="120"/>
      <c r="R452" s="121"/>
    </row>
    <row r="453" spans="1:18" x14ac:dyDescent="0.25">
      <c r="A453" s="119"/>
      <c r="B453" s="120"/>
      <c r="C453" s="120"/>
      <c r="D453" s="120"/>
      <c r="E453" s="120"/>
      <c r="F453" s="120"/>
      <c r="G453" s="120"/>
      <c r="H453" s="120"/>
      <c r="I453" s="121"/>
      <c r="J453" s="119"/>
      <c r="K453" s="120"/>
      <c r="L453" s="120"/>
      <c r="M453" s="120"/>
      <c r="N453" s="120"/>
      <c r="O453" s="120"/>
      <c r="P453" s="120"/>
      <c r="Q453" s="120"/>
      <c r="R453" s="121"/>
    </row>
    <row r="454" spans="1:18" x14ac:dyDescent="0.25">
      <c r="A454" s="119"/>
      <c r="B454" s="120"/>
      <c r="C454" s="120"/>
      <c r="D454" s="120"/>
      <c r="E454" s="120"/>
      <c r="F454" s="120"/>
      <c r="G454" s="120"/>
      <c r="H454" s="120"/>
      <c r="I454" s="121"/>
      <c r="J454" s="119"/>
      <c r="K454" s="120"/>
      <c r="L454" s="120"/>
      <c r="M454" s="120"/>
      <c r="N454" s="120"/>
      <c r="O454" s="120"/>
      <c r="P454" s="120"/>
      <c r="Q454" s="120"/>
      <c r="R454" s="121"/>
    </row>
    <row r="455" spans="1:18" x14ac:dyDescent="0.25">
      <c r="A455" s="119"/>
      <c r="B455" s="120"/>
      <c r="C455" s="120"/>
      <c r="D455" s="120"/>
      <c r="E455" s="120"/>
      <c r="F455" s="120"/>
      <c r="G455" s="120"/>
      <c r="H455" s="120"/>
      <c r="I455" s="121"/>
      <c r="J455" s="119"/>
      <c r="K455" s="120"/>
      <c r="L455" s="120"/>
      <c r="M455" s="120"/>
      <c r="N455" s="120"/>
      <c r="O455" s="120"/>
      <c r="P455" s="120"/>
      <c r="Q455" s="120"/>
      <c r="R455" s="121"/>
    </row>
    <row r="456" spans="1:18" x14ac:dyDescent="0.25">
      <c r="A456" s="119"/>
      <c r="B456" s="120"/>
      <c r="C456" s="120"/>
      <c r="D456" s="120"/>
      <c r="E456" s="120"/>
      <c r="F456" s="120"/>
      <c r="G456" s="120"/>
      <c r="H456" s="120"/>
      <c r="I456" s="121"/>
      <c r="J456" s="119"/>
      <c r="K456" s="120"/>
      <c r="L456" s="120"/>
      <c r="M456" s="120"/>
      <c r="N456" s="120"/>
      <c r="O456" s="120"/>
      <c r="P456" s="120"/>
      <c r="Q456" s="120"/>
      <c r="R456" s="121"/>
    </row>
    <row r="457" spans="1:18" x14ac:dyDescent="0.25">
      <c r="A457" s="119"/>
      <c r="B457" s="120"/>
      <c r="C457" s="120"/>
      <c r="D457" s="120"/>
      <c r="E457" s="120"/>
      <c r="F457" s="120"/>
      <c r="G457" s="120"/>
      <c r="H457" s="120"/>
      <c r="I457" s="121"/>
      <c r="J457" s="119"/>
      <c r="K457" s="120"/>
      <c r="L457" s="120"/>
      <c r="M457" s="120"/>
      <c r="N457" s="120"/>
      <c r="O457" s="120"/>
      <c r="P457" s="120"/>
      <c r="Q457" s="120"/>
      <c r="R457" s="121"/>
    </row>
    <row r="458" spans="1:18" x14ac:dyDescent="0.25">
      <c r="A458" s="119"/>
      <c r="B458" s="120"/>
      <c r="C458" s="120"/>
      <c r="D458" s="120"/>
      <c r="E458" s="120"/>
      <c r="F458" s="120"/>
      <c r="G458" s="120"/>
      <c r="H458" s="120"/>
      <c r="I458" s="121"/>
      <c r="J458" s="119"/>
      <c r="K458" s="120"/>
      <c r="L458" s="120"/>
      <c r="M458" s="120"/>
      <c r="N458" s="120"/>
      <c r="O458" s="120"/>
      <c r="P458" s="120"/>
      <c r="Q458" s="120"/>
      <c r="R458" s="121"/>
    </row>
    <row r="459" spans="1:18" x14ac:dyDescent="0.25">
      <c r="A459" s="119"/>
      <c r="B459" s="120"/>
      <c r="C459" s="120"/>
      <c r="D459" s="120"/>
      <c r="E459" s="120"/>
      <c r="F459" s="120"/>
      <c r="G459" s="120"/>
      <c r="H459" s="120"/>
      <c r="I459" s="121"/>
      <c r="J459" s="119"/>
      <c r="K459" s="120"/>
      <c r="L459" s="120"/>
      <c r="M459" s="120"/>
      <c r="N459" s="120"/>
      <c r="O459" s="120"/>
      <c r="P459" s="120"/>
      <c r="Q459" s="120"/>
      <c r="R459" s="121"/>
    </row>
    <row r="460" spans="1:18" x14ac:dyDescent="0.25">
      <c r="A460" s="119"/>
      <c r="B460" s="120"/>
      <c r="C460" s="120"/>
      <c r="D460" s="120"/>
      <c r="E460" s="120"/>
      <c r="F460" s="120"/>
      <c r="G460" s="120"/>
      <c r="H460" s="120"/>
      <c r="I460" s="121"/>
      <c r="J460" s="119"/>
      <c r="K460" s="120"/>
      <c r="L460" s="120"/>
      <c r="M460" s="120"/>
      <c r="N460" s="120"/>
      <c r="O460" s="120"/>
      <c r="P460" s="120"/>
      <c r="Q460" s="120"/>
      <c r="R460" s="121"/>
    </row>
    <row r="461" spans="1:18" x14ac:dyDescent="0.25">
      <c r="A461" s="119"/>
      <c r="B461" s="120"/>
      <c r="C461" s="120"/>
      <c r="D461" s="120"/>
      <c r="E461" s="120"/>
      <c r="F461" s="120"/>
      <c r="G461" s="120"/>
      <c r="H461" s="120"/>
      <c r="I461" s="121"/>
      <c r="J461" s="119"/>
      <c r="K461" s="120"/>
      <c r="L461" s="120"/>
      <c r="M461" s="120"/>
      <c r="N461" s="120"/>
      <c r="O461" s="120"/>
      <c r="P461" s="120"/>
      <c r="Q461" s="120"/>
      <c r="R461" s="121"/>
    </row>
    <row r="462" spans="1:18" x14ac:dyDescent="0.25">
      <c r="A462" s="119"/>
      <c r="B462" s="120"/>
      <c r="C462" s="120"/>
      <c r="D462" s="120"/>
      <c r="E462" s="120"/>
      <c r="F462" s="120"/>
      <c r="G462" s="120"/>
      <c r="H462" s="120"/>
      <c r="I462" s="121"/>
      <c r="J462" s="119"/>
      <c r="K462" s="120"/>
      <c r="L462" s="120"/>
      <c r="M462" s="120"/>
      <c r="N462" s="120"/>
      <c r="O462" s="120"/>
      <c r="P462" s="120"/>
      <c r="Q462" s="120"/>
      <c r="R462" s="121"/>
    </row>
    <row r="463" spans="1:18" x14ac:dyDescent="0.25">
      <c r="A463" s="119"/>
      <c r="B463" s="120"/>
      <c r="C463" s="120"/>
      <c r="D463" s="120"/>
      <c r="E463" s="120"/>
      <c r="F463" s="120"/>
      <c r="G463" s="120"/>
      <c r="H463" s="120"/>
      <c r="I463" s="121"/>
      <c r="J463" s="119"/>
      <c r="K463" s="120"/>
      <c r="L463" s="120"/>
      <c r="M463" s="120"/>
      <c r="N463" s="120"/>
      <c r="O463" s="120"/>
      <c r="P463" s="120"/>
      <c r="Q463" s="120"/>
      <c r="R463" s="121"/>
    </row>
    <row r="464" spans="1:18" x14ac:dyDescent="0.25">
      <c r="A464" s="119"/>
      <c r="B464" s="120"/>
      <c r="C464" s="120"/>
      <c r="D464" s="120"/>
      <c r="E464" s="120"/>
      <c r="F464" s="120"/>
      <c r="G464" s="120"/>
      <c r="H464" s="120"/>
      <c r="I464" s="121"/>
      <c r="J464" s="119"/>
      <c r="K464" s="120"/>
      <c r="L464" s="120"/>
      <c r="M464" s="120"/>
      <c r="N464" s="120"/>
      <c r="O464" s="120"/>
      <c r="P464" s="120"/>
      <c r="Q464" s="120"/>
      <c r="R464" s="121"/>
    </row>
    <row r="465" spans="1:18" x14ac:dyDescent="0.25">
      <c r="A465" s="119"/>
      <c r="B465" s="120"/>
      <c r="C465" s="120"/>
      <c r="D465" s="120"/>
      <c r="E465" s="120"/>
      <c r="F465" s="120"/>
      <c r="G465" s="120"/>
      <c r="H465" s="120"/>
      <c r="I465" s="121"/>
      <c r="J465" s="119"/>
      <c r="K465" s="120"/>
      <c r="L465" s="120"/>
      <c r="M465" s="120"/>
      <c r="N465" s="120"/>
      <c r="O465" s="120"/>
      <c r="P465" s="120"/>
      <c r="Q465" s="120"/>
      <c r="R465" s="121"/>
    </row>
    <row r="466" spans="1:18" x14ac:dyDescent="0.25">
      <c r="A466" s="119"/>
      <c r="B466" s="120"/>
      <c r="C466" s="120"/>
      <c r="D466" s="120"/>
      <c r="E466" s="120"/>
      <c r="F466" s="120"/>
      <c r="G466" s="120"/>
      <c r="H466" s="120"/>
      <c r="I466" s="121"/>
      <c r="J466" s="119"/>
      <c r="K466" s="120"/>
      <c r="L466" s="120"/>
      <c r="M466" s="120"/>
      <c r="N466" s="120"/>
      <c r="O466" s="120"/>
      <c r="P466" s="120"/>
      <c r="Q466" s="120"/>
      <c r="R466" s="121"/>
    </row>
    <row r="467" spans="1:18" x14ac:dyDescent="0.25">
      <c r="A467" s="119"/>
      <c r="B467" s="120"/>
      <c r="C467" s="120"/>
      <c r="D467" s="120"/>
      <c r="E467" s="120"/>
      <c r="F467" s="120"/>
      <c r="G467" s="120"/>
      <c r="H467" s="120"/>
      <c r="I467" s="121"/>
      <c r="J467" s="119"/>
      <c r="K467" s="120"/>
      <c r="L467" s="120"/>
      <c r="M467" s="120"/>
      <c r="N467" s="120"/>
      <c r="O467" s="120"/>
      <c r="P467" s="120"/>
      <c r="Q467" s="120"/>
      <c r="R467" s="121"/>
    </row>
    <row r="468" spans="1:18" x14ac:dyDescent="0.25">
      <c r="A468" s="119"/>
      <c r="B468" s="120"/>
      <c r="C468" s="120"/>
      <c r="D468" s="120"/>
      <c r="E468" s="120"/>
      <c r="F468" s="120"/>
      <c r="G468" s="120"/>
      <c r="H468" s="120"/>
      <c r="I468" s="121"/>
      <c r="J468" s="119"/>
      <c r="K468" s="120"/>
      <c r="L468" s="120"/>
      <c r="M468" s="120"/>
      <c r="N468" s="120"/>
      <c r="O468" s="120"/>
      <c r="P468" s="120"/>
      <c r="Q468" s="120"/>
      <c r="R468" s="121"/>
    </row>
    <row r="469" spans="1:18" x14ac:dyDescent="0.25">
      <c r="A469" s="119"/>
      <c r="B469" s="120"/>
      <c r="C469" s="120"/>
      <c r="D469" s="120"/>
      <c r="E469" s="120"/>
      <c r="F469" s="120"/>
      <c r="G469" s="120"/>
      <c r="H469" s="120"/>
      <c r="I469" s="121"/>
      <c r="J469" s="119"/>
      <c r="K469" s="120"/>
      <c r="L469" s="120"/>
      <c r="M469" s="120"/>
      <c r="N469" s="120"/>
      <c r="O469" s="120"/>
      <c r="P469" s="120"/>
      <c r="Q469" s="120"/>
      <c r="R469" s="121"/>
    </row>
    <row r="470" spans="1:18" x14ac:dyDescent="0.25">
      <c r="A470" s="119"/>
      <c r="B470" s="120"/>
      <c r="C470" s="120"/>
      <c r="D470" s="120"/>
      <c r="E470" s="120"/>
      <c r="F470" s="120"/>
      <c r="G470" s="120"/>
      <c r="H470" s="120"/>
      <c r="I470" s="121"/>
      <c r="J470" s="119"/>
      <c r="K470" s="120"/>
      <c r="L470" s="120"/>
      <c r="M470" s="120"/>
      <c r="N470" s="120"/>
      <c r="O470" s="120"/>
      <c r="P470" s="120"/>
      <c r="Q470" s="120"/>
      <c r="R470" s="121"/>
    </row>
    <row r="471" spans="1:18" x14ac:dyDescent="0.25">
      <c r="A471" s="119"/>
      <c r="B471" s="120"/>
      <c r="C471" s="120"/>
      <c r="D471" s="120"/>
      <c r="E471" s="120"/>
      <c r="F471" s="120"/>
      <c r="G471" s="120"/>
      <c r="H471" s="120"/>
      <c r="I471" s="121"/>
      <c r="J471" s="119"/>
      <c r="K471" s="120"/>
      <c r="L471" s="120"/>
      <c r="M471" s="120"/>
      <c r="N471" s="120"/>
      <c r="O471" s="120"/>
      <c r="P471" s="120"/>
      <c r="Q471" s="120"/>
      <c r="R471" s="121"/>
    </row>
    <row r="472" spans="1:18" x14ac:dyDescent="0.25">
      <c r="A472" s="119"/>
      <c r="B472" s="120"/>
      <c r="C472" s="120"/>
      <c r="D472" s="120"/>
      <c r="E472" s="120"/>
      <c r="F472" s="120"/>
      <c r="G472" s="120"/>
      <c r="H472" s="120"/>
      <c r="I472" s="121"/>
      <c r="J472" s="119"/>
      <c r="K472" s="120"/>
      <c r="L472" s="120"/>
      <c r="M472" s="120"/>
      <c r="N472" s="120"/>
      <c r="O472" s="120"/>
      <c r="P472" s="120"/>
      <c r="Q472" s="120"/>
      <c r="R472" s="121"/>
    </row>
    <row r="473" spans="1:18" x14ac:dyDescent="0.25">
      <c r="A473" s="119"/>
      <c r="B473" s="120"/>
      <c r="C473" s="120"/>
      <c r="D473" s="120"/>
      <c r="E473" s="120"/>
      <c r="F473" s="120"/>
      <c r="G473" s="120"/>
      <c r="H473" s="120"/>
      <c r="I473" s="121"/>
      <c r="J473" s="119"/>
      <c r="K473" s="120"/>
      <c r="L473" s="120"/>
      <c r="M473" s="120"/>
      <c r="N473" s="120"/>
      <c r="O473" s="120"/>
      <c r="P473" s="120"/>
      <c r="Q473" s="120"/>
      <c r="R473" s="121"/>
    </row>
    <row r="474" spans="1:18" x14ac:dyDescent="0.25">
      <c r="A474" s="119"/>
      <c r="B474" s="120"/>
      <c r="C474" s="120"/>
      <c r="D474" s="120"/>
      <c r="E474" s="120"/>
      <c r="F474" s="120"/>
      <c r="G474" s="120"/>
      <c r="H474" s="120"/>
      <c r="I474" s="121"/>
      <c r="J474" s="119"/>
      <c r="K474" s="120"/>
      <c r="L474" s="120"/>
      <c r="M474" s="120"/>
      <c r="N474" s="120"/>
      <c r="O474" s="120"/>
      <c r="P474" s="120"/>
      <c r="Q474" s="120"/>
      <c r="R474" s="121"/>
    </row>
    <row r="475" spans="1:18" x14ac:dyDescent="0.25">
      <c r="A475" s="119"/>
      <c r="B475" s="120"/>
      <c r="C475" s="120"/>
      <c r="D475" s="120"/>
      <c r="E475" s="120"/>
      <c r="F475" s="120"/>
      <c r="G475" s="120"/>
      <c r="H475" s="120"/>
      <c r="I475" s="121"/>
      <c r="J475" s="119"/>
      <c r="K475" s="120"/>
      <c r="L475" s="120"/>
      <c r="M475" s="120"/>
      <c r="N475" s="120"/>
      <c r="O475" s="120"/>
      <c r="P475" s="120"/>
      <c r="Q475" s="120"/>
      <c r="R475" s="121"/>
    </row>
    <row r="476" spans="1:18" x14ac:dyDescent="0.25">
      <c r="A476" s="119"/>
      <c r="B476" s="120"/>
      <c r="C476" s="120"/>
      <c r="D476" s="120"/>
      <c r="E476" s="120"/>
      <c r="F476" s="120"/>
      <c r="G476" s="120"/>
      <c r="H476" s="120"/>
      <c r="I476" s="121"/>
      <c r="J476" s="119"/>
      <c r="K476" s="120"/>
      <c r="L476" s="120"/>
      <c r="M476" s="120"/>
      <c r="N476" s="120"/>
      <c r="O476" s="120"/>
      <c r="P476" s="120"/>
      <c r="Q476" s="120"/>
      <c r="R476" s="121"/>
    </row>
    <row r="477" spans="1:18" x14ac:dyDescent="0.25">
      <c r="A477" s="119"/>
      <c r="B477" s="120"/>
      <c r="C477" s="120"/>
      <c r="D477" s="120"/>
      <c r="E477" s="120"/>
      <c r="F477" s="120"/>
      <c r="G477" s="120"/>
      <c r="H477" s="120"/>
      <c r="I477" s="121"/>
      <c r="J477" s="119"/>
      <c r="K477" s="120"/>
      <c r="L477" s="120"/>
      <c r="M477" s="120"/>
      <c r="N477" s="120"/>
      <c r="O477" s="120"/>
      <c r="P477" s="120"/>
      <c r="Q477" s="120"/>
      <c r="R477" s="121"/>
    </row>
    <row r="478" spans="1:18" x14ac:dyDescent="0.25">
      <c r="A478" s="119"/>
      <c r="B478" s="120"/>
      <c r="C478" s="120"/>
      <c r="D478" s="120"/>
      <c r="E478" s="120"/>
      <c r="F478" s="120"/>
      <c r="G478" s="120"/>
      <c r="H478" s="120"/>
      <c r="I478" s="121"/>
      <c r="J478" s="119"/>
      <c r="K478" s="120"/>
      <c r="L478" s="120"/>
      <c r="M478" s="120"/>
      <c r="N478" s="120"/>
      <c r="O478" s="120"/>
      <c r="P478" s="120"/>
      <c r="Q478" s="120"/>
      <c r="R478" s="121"/>
    </row>
    <row r="479" spans="1:18" x14ac:dyDescent="0.25">
      <c r="A479" s="119"/>
      <c r="B479" s="120"/>
      <c r="C479" s="120"/>
      <c r="D479" s="120"/>
      <c r="E479" s="120"/>
      <c r="F479" s="120"/>
      <c r="G479" s="120"/>
      <c r="H479" s="120"/>
      <c r="I479" s="121"/>
      <c r="J479" s="119"/>
      <c r="K479" s="120"/>
      <c r="L479" s="120"/>
      <c r="M479" s="120"/>
      <c r="N479" s="120"/>
      <c r="O479" s="120"/>
      <c r="P479" s="120"/>
      <c r="Q479" s="120"/>
      <c r="R479" s="121"/>
    </row>
    <row r="480" spans="1:18" x14ac:dyDescent="0.25">
      <c r="A480" s="119"/>
      <c r="B480" s="120"/>
      <c r="C480" s="120"/>
      <c r="D480" s="120"/>
      <c r="E480" s="120"/>
      <c r="F480" s="120"/>
      <c r="G480" s="120"/>
      <c r="H480" s="120"/>
      <c r="I480" s="121"/>
      <c r="J480" s="119"/>
      <c r="K480" s="120"/>
      <c r="L480" s="120"/>
      <c r="M480" s="120"/>
      <c r="N480" s="120"/>
      <c r="O480" s="120"/>
      <c r="P480" s="120"/>
      <c r="Q480" s="120"/>
      <c r="R480" s="121"/>
    </row>
    <row r="481" spans="1:18" x14ac:dyDescent="0.25">
      <c r="A481" s="119"/>
      <c r="B481" s="120"/>
      <c r="C481" s="120"/>
      <c r="D481" s="120"/>
      <c r="E481" s="120"/>
      <c r="F481" s="120"/>
      <c r="G481" s="120"/>
      <c r="H481" s="120"/>
      <c r="I481" s="121"/>
      <c r="J481" s="119"/>
      <c r="K481" s="120"/>
      <c r="L481" s="120"/>
      <c r="M481" s="120"/>
      <c r="N481" s="120"/>
      <c r="O481" s="120"/>
      <c r="P481" s="120"/>
      <c r="Q481" s="120"/>
      <c r="R481" s="121"/>
    </row>
    <row r="482" spans="1:18" x14ac:dyDescent="0.25">
      <c r="A482" s="119"/>
      <c r="B482" s="120"/>
      <c r="C482" s="120"/>
      <c r="D482" s="120"/>
      <c r="E482" s="120"/>
      <c r="F482" s="120"/>
      <c r="G482" s="120"/>
      <c r="H482" s="120"/>
      <c r="I482" s="121"/>
      <c r="J482" s="119"/>
      <c r="K482" s="120"/>
      <c r="L482" s="120"/>
      <c r="M482" s="120"/>
      <c r="N482" s="120"/>
      <c r="O482" s="120"/>
      <c r="P482" s="120"/>
      <c r="Q482" s="120"/>
      <c r="R482" s="121"/>
    </row>
    <row r="483" spans="1:18" x14ac:dyDescent="0.25">
      <c r="A483" s="119"/>
      <c r="B483" s="120"/>
      <c r="C483" s="120"/>
      <c r="D483" s="120"/>
      <c r="E483" s="120"/>
      <c r="F483" s="120"/>
      <c r="G483" s="120"/>
      <c r="H483" s="120"/>
      <c r="I483" s="121"/>
      <c r="J483" s="119"/>
      <c r="K483" s="120"/>
      <c r="L483" s="120"/>
      <c r="M483" s="120"/>
      <c r="N483" s="120"/>
      <c r="O483" s="120"/>
      <c r="P483" s="120"/>
      <c r="Q483" s="120"/>
      <c r="R483" s="121"/>
    </row>
    <row r="484" spans="1:18" x14ac:dyDescent="0.25">
      <c r="A484" s="119"/>
      <c r="B484" s="120"/>
      <c r="C484" s="120"/>
      <c r="D484" s="120"/>
      <c r="E484" s="120"/>
      <c r="F484" s="120"/>
      <c r="G484" s="120"/>
      <c r="H484" s="120"/>
      <c r="I484" s="121"/>
      <c r="J484" s="119"/>
      <c r="K484" s="120"/>
      <c r="L484" s="120"/>
      <c r="M484" s="120"/>
      <c r="N484" s="120"/>
      <c r="O484" s="120"/>
      <c r="P484" s="120"/>
      <c r="Q484" s="120"/>
      <c r="R484" s="121"/>
    </row>
    <row r="485" spans="1:18" x14ac:dyDescent="0.25">
      <c r="A485" s="119"/>
      <c r="B485" s="120"/>
      <c r="C485" s="120"/>
      <c r="D485" s="120"/>
      <c r="E485" s="120"/>
      <c r="F485" s="120"/>
      <c r="G485" s="120"/>
      <c r="H485" s="120"/>
      <c r="I485" s="121"/>
      <c r="J485" s="119"/>
      <c r="K485" s="120"/>
      <c r="L485" s="120"/>
      <c r="M485" s="120"/>
      <c r="N485" s="120"/>
      <c r="O485" s="120"/>
      <c r="P485" s="120"/>
      <c r="Q485" s="120"/>
      <c r="R485" s="121"/>
    </row>
    <row r="486" spans="1:18" x14ac:dyDescent="0.25">
      <c r="A486" s="119"/>
      <c r="B486" s="120"/>
      <c r="C486" s="120"/>
      <c r="D486" s="120"/>
      <c r="E486" s="120"/>
      <c r="F486" s="120"/>
      <c r="G486" s="120"/>
      <c r="H486" s="120"/>
      <c r="I486" s="121"/>
      <c r="J486" s="119"/>
      <c r="K486" s="120"/>
      <c r="L486" s="120"/>
      <c r="M486" s="120"/>
      <c r="N486" s="120"/>
      <c r="O486" s="120"/>
      <c r="P486" s="120"/>
      <c r="Q486" s="120"/>
      <c r="R486" s="121"/>
    </row>
    <row r="487" spans="1:18" x14ac:dyDescent="0.25">
      <c r="A487" s="119"/>
      <c r="B487" s="120"/>
      <c r="C487" s="120"/>
      <c r="D487" s="120"/>
      <c r="E487" s="120"/>
      <c r="F487" s="120"/>
      <c r="G487" s="120"/>
      <c r="H487" s="120"/>
      <c r="I487" s="121"/>
      <c r="J487" s="119"/>
      <c r="K487" s="120"/>
      <c r="L487" s="120"/>
      <c r="M487" s="120"/>
      <c r="N487" s="120"/>
      <c r="O487" s="120"/>
      <c r="P487" s="120"/>
      <c r="Q487" s="120"/>
      <c r="R487" s="121"/>
    </row>
    <row r="488" spans="1:18" x14ac:dyDescent="0.25">
      <c r="A488" s="119"/>
      <c r="B488" s="120"/>
      <c r="C488" s="120"/>
      <c r="D488" s="120"/>
      <c r="E488" s="120"/>
      <c r="F488" s="120"/>
      <c r="G488" s="120"/>
      <c r="H488" s="120"/>
      <c r="I488" s="121"/>
      <c r="J488" s="119"/>
      <c r="K488" s="120"/>
      <c r="L488" s="120"/>
      <c r="M488" s="120"/>
      <c r="N488" s="120"/>
      <c r="O488" s="120"/>
      <c r="P488" s="120"/>
      <c r="Q488" s="120"/>
      <c r="R488" s="121"/>
    </row>
    <row r="489" spans="1:18" x14ac:dyDescent="0.25">
      <c r="A489" s="119"/>
      <c r="B489" s="120"/>
      <c r="C489" s="120"/>
      <c r="D489" s="120"/>
      <c r="E489" s="120"/>
      <c r="F489" s="120"/>
      <c r="G489" s="120"/>
      <c r="H489" s="120"/>
      <c r="I489" s="121"/>
      <c r="J489" s="119"/>
      <c r="K489" s="120"/>
      <c r="L489" s="120"/>
      <c r="M489" s="120"/>
      <c r="N489" s="120"/>
      <c r="O489" s="120"/>
      <c r="P489" s="120"/>
      <c r="Q489" s="120"/>
      <c r="R489" s="121"/>
    </row>
    <row r="490" spans="1:18" x14ac:dyDescent="0.25">
      <c r="A490" s="119"/>
      <c r="B490" s="120"/>
      <c r="C490" s="120"/>
      <c r="D490" s="120"/>
      <c r="E490" s="120"/>
      <c r="F490" s="120"/>
      <c r="G490" s="120"/>
      <c r="H490" s="120"/>
      <c r="I490" s="121"/>
      <c r="J490" s="119"/>
      <c r="K490" s="120"/>
      <c r="L490" s="120"/>
      <c r="M490" s="120"/>
      <c r="N490" s="120"/>
      <c r="O490" s="120"/>
      <c r="P490" s="120"/>
      <c r="Q490" s="120"/>
      <c r="R490" s="121"/>
    </row>
    <row r="491" spans="1:18" x14ac:dyDescent="0.25">
      <c r="A491" s="119"/>
      <c r="B491" s="120"/>
      <c r="C491" s="120"/>
      <c r="D491" s="120"/>
      <c r="E491" s="120"/>
      <c r="F491" s="120"/>
      <c r="G491" s="120"/>
      <c r="H491" s="120"/>
      <c r="I491" s="121"/>
      <c r="J491" s="119"/>
      <c r="K491" s="120"/>
      <c r="L491" s="120"/>
      <c r="M491" s="120"/>
      <c r="N491" s="120"/>
      <c r="O491" s="120"/>
      <c r="P491" s="120"/>
      <c r="Q491" s="120"/>
      <c r="R491" s="121"/>
    </row>
    <row r="492" spans="1:18" x14ac:dyDescent="0.25">
      <c r="A492" s="119"/>
      <c r="B492" s="120"/>
      <c r="C492" s="120"/>
      <c r="D492" s="120"/>
      <c r="E492" s="120"/>
      <c r="F492" s="120"/>
      <c r="G492" s="120"/>
      <c r="H492" s="120"/>
      <c r="I492" s="121"/>
      <c r="J492" s="119"/>
      <c r="K492" s="120"/>
      <c r="L492" s="120"/>
      <c r="M492" s="120"/>
      <c r="N492" s="120"/>
      <c r="O492" s="120"/>
      <c r="P492" s="120"/>
      <c r="Q492" s="120"/>
      <c r="R492" s="121"/>
    </row>
    <row r="493" spans="1:18" x14ac:dyDescent="0.25">
      <c r="A493" s="119"/>
      <c r="B493" s="120"/>
      <c r="C493" s="120"/>
      <c r="D493" s="120"/>
      <c r="E493" s="120"/>
      <c r="F493" s="120"/>
      <c r="G493" s="120"/>
      <c r="H493" s="120"/>
      <c r="I493" s="121"/>
      <c r="J493" s="119"/>
      <c r="K493" s="120"/>
      <c r="L493" s="120"/>
      <c r="M493" s="120"/>
      <c r="N493" s="120"/>
      <c r="O493" s="120"/>
      <c r="P493" s="120"/>
      <c r="Q493" s="120"/>
      <c r="R493" s="121"/>
    </row>
    <row r="494" spans="1:18" x14ac:dyDescent="0.25">
      <c r="A494" s="119"/>
      <c r="B494" s="120"/>
      <c r="C494" s="120"/>
      <c r="D494" s="120"/>
      <c r="E494" s="120"/>
      <c r="F494" s="120"/>
      <c r="G494" s="120"/>
      <c r="H494" s="120"/>
      <c r="I494" s="121"/>
      <c r="J494" s="119"/>
      <c r="K494" s="120"/>
      <c r="L494" s="120"/>
      <c r="M494" s="120"/>
      <c r="N494" s="120"/>
      <c r="O494" s="120"/>
      <c r="P494" s="120"/>
      <c r="Q494" s="120"/>
      <c r="R494" s="121"/>
    </row>
    <row r="495" spans="1:18" x14ac:dyDescent="0.25">
      <c r="A495" s="119"/>
      <c r="B495" s="120"/>
      <c r="C495" s="120"/>
      <c r="D495" s="120"/>
      <c r="E495" s="120"/>
      <c r="F495" s="120"/>
      <c r="G495" s="120"/>
      <c r="H495" s="120"/>
      <c r="I495" s="121"/>
      <c r="J495" s="119"/>
      <c r="K495" s="120"/>
      <c r="L495" s="120"/>
      <c r="M495" s="120"/>
      <c r="N495" s="120"/>
      <c r="O495" s="120"/>
      <c r="P495" s="120"/>
      <c r="Q495" s="120"/>
      <c r="R495" s="121"/>
    </row>
    <row r="496" spans="1:18" x14ac:dyDescent="0.25">
      <c r="A496" s="119"/>
      <c r="B496" s="120"/>
      <c r="C496" s="120"/>
      <c r="D496" s="120"/>
      <c r="E496" s="120"/>
      <c r="F496" s="120"/>
      <c r="G496" s="120"/>
      <c r="H496" s="120"/>
      <c r="I496" s="121"/>
      <c r="J496" s="119"/>
      <c r="K496" s="120"/>
      <c r="L496" s="120"/>
      <c r="M496" s="120"/>
      <c r="N496" s="120"/>
      <c r="O496" s="120"/>
      <c r="P496" s="120"/>
      <c r="Q496" s="120"/>
      <c r="R496" s="121"/>
    </row>
    <row r="497" spans="1:18" x14ac:dyDescent="0.25">
      <c r="A497" s="119"/>
      <c r="B497" s="120"/>
      <c r="C497" s="120"/>
      <c r="D497" s="120"/>
      <c r="E497" s="120"/>
      <c r="F497" s="120"/>
      <c r="G497" s="120"/>
      <c r="H497" s="120"/>
      <c r="I497" s="121"/>
      <c r="J497" s="119"/>
      <c r="K497" s="120"/>
      <c r="L497" s="120"/>
      <c r="M497" s="120"/>
      <c r="N497" s="120"/>
      <c r="O497" s="120"/>
      <c r="P497" s="120"/>
      <c r="Q497" s="120"/>
      <c r="R497" s="121"/>
    </row>
    <row r="498" spans="1:18" x14ac:dyDescent="0.25">
      <c r="A498" s="119"/>
      <c r="B498" s="120"/>
      <c r="C498" s="120"/>
      <c r="D498" s="120"/>
      <c r="E498" s="120"/>
      <c r="F498" s="120"/>
      <c r="G498" s="120"/>
      <c r="H498" s="120"/>
      <c r="I498" s="121"/>
      <c r="J498" s="119"/>
      <c r="K498" s="120"/>
      <c r="L498" s="120"/>
      <c r="M498" s="120"/>
      <c r="N498" s="120"/>
      <c r="O498" s="120"/>
      <c r="P498" s="120"/>
      <c r="Q498" s="120"/>
      <c r="R498" s="121"/>
    </row>
    <row r="499" spans="1:18" x14ac:dyDescent="0.25">
      <c r="A499" s="119"/>
      <c r="B499" s="120"/>
      <c r="C499" s="120"/>
      <c r="D499" s="120"/>
      <c r="E499" s="120"/>
      <c r="F499" s="120"/>
      <c r="G499" s="120"/>
      <c r="H499" s="120"/>
      <c r="I499" s="121"/>
      <c r="J499" s="119"/>
      <c r="K499" s="120"/>
      <c r="L499" s="120"/>
      <c r="M499" s="120"/>
      <c r="N499" s="120"/>
      <c r="O499" s="120"/>
      <c r="P499" s="120"/>
      <c r="Q499" s="120"/>
      <c r="R499" s="121"/>
    </row>
    <row r="500" spans="1:18" x14ac:dyDescent="0.25">
      <c r="A500" s="119"/>
      <c r="B500" s="120"/>
      <c r="C500" s="120"/>
      <c r="D500" s="120"/>
      <c r="E500" s="120"/>
      <c r="F500" s="120"/>
      <c r="G500" s="120"/>
      <c r="H500" s="120"/>
      <c r="I500" s="121"/>
      <c r="J500" s="119"/>
      <c r="K500" s="120"/>
      <c r="L500" s="120"/>
      <c r="M500" s="120"/>
      <c r="N500" s="120"/>
      <c r="O500" s="120"/>
      <c r="P500" s="120"/>
      <c r="Q500" s="120"/>
      <c r="R500" s="121"/>
    </row>
    <row r="501" spans="1:18" x14ac:dyDescent="0.25">
      <c r="A501" s="119"/>
      <c r="B501" s="120"/>
      <c r="C501" s="120"/>
      <c r="D501" s="120"/>
      <c r="E501" s="120"/>
      <c r="F501" s="120"/>
      <c r="G501" s="120"/>
      <c r="H501" s="120"/>
      <c r="I501" s="121"/>
      <c r="J501" s="119"/>
      <c r="K501" s="120"/>
      <c r="L501" s="120"/>
      <c r="M501" s="120"/>
      <c r="N501" s="120"/>
      <c r="O501" s="120"/>
      <c r="P501" s="120"/>
      <c r="Q501" s="120"/>
      <c r="R501" s="121"/>
    </row>
    <row r="502" spans="1:18" x14ac:dyDescent="0.25">
      <c r="A502" s="119"/>
      <c r="B502" s="120"/>
      <c r="C502" s="120"/>
      <c r="D502" s="120"/>
      <c r="E502" s="120"/>
      <c r="F502" s="120"/>
      <c r="G502" s="120"/>
      <c r="H502" s="120"/>
      <c r="I502" s="121"/>
      <c r="J502" s="119"/>
      <c r="K502" s="120"/>
      <c r="L502" s="120"/>
      <c r="M502" s="120"/>
      <c r="N502" s="120"/>
      <c r="O502" s="120"/>
      <c r="P502" s="120"/>
      <c r="Q502" s="120"/>
      <c r="R502" s="121"/>
    </row>
    <row r="503" spans="1:18" x14ac:dyDescent="0.25">
      <c r="A503" s="119"/>
      <c r="B503" s="120"/>
      <c r="C503" s="120"/>
      <c r="D503" s="120"/>
      <c r="E503" s="120"/>
      <c r="F503" s="120"/>
      <c r="G503" s="120"/>
      <c r="H503" s="120"/>
      <c r="I503" s="121"/>
      <c r="J503" s="119"/>
      <c r="K503" s="120"/>
      <c r="L503" s="120"/>
      <c r="M503" s="120"/>
      <c r="N503" s="120"/>
      <c r="O503" s="120"/>
      <c r="P503" s="120"/>
      <c r="Q503" s="120"/>
      <c r="R503" s="121"/>
    </row>
    <row r="504" spans="1:18" x14ac:dyDescent="0.25">
      <c r="A504" s="119"/>
      <c r="B504" s="120"/>
      <c r="C504" s="120"/>
      <c r="D504" s="120"/>
      <c r="E504" s="120"/>
      <c r="F504" s="120"/>
      <c r="G504" s="120"/>
      <c r="H504" s="120"/>
      <c r="I504" s="121"/>
      <c r="J504" s="119"/>
      <c r="K504" s="120"/>
      <c r="L504" s="120"/>
      <c r="M504" s="120"/>
      <c r="N504" s="120"/>
      <c r="O504" s="120"/>
      <c r="P504" s="120"/>
      <c r="Q504" s="120"/>
      <c r="R504" s="121"/>
    </row>
    <row r="505" spans="1:18" x14ac:dyDescent="0.25">
      <c r="A505" s="119"/>
      <c r="B505" s="120"/>
      <c r="C505" s="120"/>
      <c r="D505" s="120"/>
      <c r="E505" s="120"/>
      <c r="F505" s="120"/>
      <c r="G505" s="120"/>
      <c r="H505" s="120"/>
      <c r="I505" s="121"/>
      <c r="J505" s="119"/>
      <c r="K505" s="120"/>
      <c r="L505" s="120"/>
      <c r="M505" s="120"/>
      <c r="N505" s="120"/>
      <c r="O505" s="120"/>
      <c r="P505" s="120"/>
      <c r="Q505" s="120"/>
      <c r="R505" s="121"/>
    </row>
    <row r="506" spans="1:18" x14ac:dyDescent="0.25">
      <c r="A506" s="119"/>
      <c r="B506" s="120"/>
      <c r="C506" s="120"/>
      <c r="D506" s="120"/>
      <c r="E506" s="120"/>
      <c r="F506" s="120"/>
      <c r="G506" s="120"/>
      <c r="H506" s="120"/>
      <c r="I506" s="121"/>
      <c r="J506" s="119"/>
      <c r="K506" s="120"/>
      <c r="L506" s="120"/>
      <c r="M506" s="120"/>
      <c r="N506" s="120"/>
      <c r="O506" s="120"/>
      <c r="P506" s="120"/>
      <c r="Q506" s="120"/>
      <c r="R506" s="121"/>
    </row>
    <row r="507" spans="1:18" x14ac:dyDescent="0.25">
      <c r="A507" s="119"/>
      <c r="B507" s="120"/>
      <c r="C507" s="120"/>
      <c r="D507" s="120"/>
      <c r="E507" s="120"/>
      <c r="F507" s="120"/>
      <c r="G507" s="120"/>
      <c r="H507" s="120"/>
      <c r="I507" s="121"/>
      <c r="J507" s="119"/>
      <c r="K507" s="120"/>
      <c r="L507" s="120"/>
      <c r="M507" s="120"/>
      <c r="N507" s="120"/>
      <c r="O507" s="120"/>
      <c r="P507" s="120"/>
      <c r="Q507" s="120"/>
      <c r="R507" s="121"/>
    </row>
    <row r="508" spans="1:18" x14ac:dyDescent="0.25">
      <c r="A508" s="119"/>
      <c r="B508" s="120"/>
      <c r="C508" s="120"/>
      <c r="D508" s="120"/>
      <c r="E508" s="120"/>
      <c r="F508" s="120"/>
      <c r="G508" s="120"/>
      <c r="H508" s="120"/>
      <c r="I508" s="121"/>
      <c r="J508" s="119"/>
      <c r="K508" s="120"/>
      <c r="L508" s="120"/>
      <c r="M508" s="120"/>
      <c r="N508" s="120"/>
      <c r="O508" s="120"/>
      <c r="P508" s="120"/>
      <c r="Q508" s="120"/>
      <c r="R508" s="121"/>
    </row>
    <row r="509" spans="1:18" x14ac:dyDescent="0.25">
      <c r="A509" s="119"/>
      <c r="B509" s="120"/>
      <c r="C509" s="120"/>
      <c r="D509" s="120"/>
      <c r="E509" s="120"/>
      <c r="F509" s="120"/>
      <c r="G509" s="120"/>
      <c r="H509" s="120"/>
      <c r="I509" s="121"/>
      <c r="J509" s="119"/>
      <c r="K509" s="120"/>
      <c r="L509" s="120"/>
      <c r="M509" s="120"/>
      <c r="N509" s="120"/>
      <c r="O509" s="120"/>
      <c r="P509" s="120"/>
      <c r="Q509" s="120"/>
      <c r="R509" s="121"/>
    </row>
    <row r="510" spans="1:18" x14ac:dyDescent="0.25">
      <c r="A510" s="119"/>
      <c r="B510" s="120"/>
      <c r="C510" s="120"/>
      <c r="D510" s="120"/>
      <c r="E510" s="120"/>
      <c r="F510" s="120"/>
      <c r="G510" s="120"/>
      <c r="H510" s="120"/>
      <c r="I510" s="121"/>
      <c r="J510" s="119"/>
      <c r="K510" s="120"/>
      <c r="L510" s="120"/>
      <c r="M510" s="120"/>
      <c r="N510" s="120"/>
      <c r="O510" s="120"/>
      <c r="P510" s="120"/>
      <c r="Q510" s="120"/>
      <c r="R510" s="121"/>
    </row>
    <row r="511" spans="1:18" x14ac:dyDescent="0.25">
      <c r="A511" s="119"/>
      <c r="B511" s="120"/>
      <c r="C511" s="120"/>
      <c r="D511" s="120"/>
      <c r="E511" s="120"/>
      <c r="F511" s="120"/>
      <c r="G511" s="120"/>
      <c r="H511" s="120"/>
      <c r="I511" s="121"/>
      <c r="J511" s="119"/>
      <c r="K511" s="120"/>
      <c r="L511" s="120"/>
      <c r="M511" s="120"/>
      <c r="N511" s="120"/>
      <c r="O511" s="120"/>
      <c r="P511" s="120"/>
      <c r="Q511" s="120"/>
      <c r="R511" s="121"/>
    </row>
    <row r="512" spans="1:18" x14ac:dyDescent="0.25">
      <c r="A512" s="119"/>
      <c r="B512" s="120"/>
      <c r="C512" s="120"/>
      <c r="D512" s="120"/>
      <c r="E512" s="120"/>
      <c r="F512" s="120"/>
      <c r="G512" s="120"/>
      <c r="H512" s="120"/>
      <c r="I512" s="121"/>
      <c r="J512" s="119"/>
      <c r="K512" s="120"/>
      <c r="L512" s="120"/>
      <c r="M512" s="120"/>
      <c r="N512" s="120"/>
      <c r="O512" s="120"/>
      <c r="P512" s="120"/>
      <c r="Q512" s="120"/>
      <c r="R512" s="121"/>
    </row>
    <row r="513" spans="1:18" x14ac:dyDescent="0.25">
      <c r="A513" s="119"/>
      <c r="B513" s="120"/>
      <c r="C513" s="120"/>
      <c r="D513" s="120"/>
      <c r="E513" s="120"/>
      <c r="F513" s="120"/>
      <c r="G513" s="120"/>
      <c r="H513" s="120"/>
      <c r="I513" s="121"/>
      <c r="J513" s="119"/>
      <c r="K513" s="120"/>
      <c r="L513" s="120"/>
      <c r="M513" s="120"/>
      <c r="N513" s="120"/>
      <c r="O513" s="120"/>
      <c r="P513" s="120"/>
      <c r="Q513" s="120"/>
      <c r="R513" s="121"/>
    </row>
    <row r="514" spans="1:18" x14ac:dyDescent="0.25">
      <c r="A514" s="119"/>
      <c r="B514" s="120"/>
      <c r="C514" s="120"/>
      <c r="D514" s="120"/>
      <c r="E514" s="120"/>
      <c r="F514" s="120"/>
      <c r="G514" s="120"/>
      <c r="H514" s="120"/>
      <c r="I514" s="121"/>
      <c r="J514" s="119"/>
      <c r="K514" s="120"/>
      <c r="L514" s="120"/>
      <c r="M514" s="120"/>
      <c r="N514" s="120"/>
      <c r="O514" s="120"/>
      <c r="P514" s="120"/>
      <c r="Q514" s="120"/>
      <c r="R514" s="121"/>
    </row>
    <row r="515" spans="1:18" x14ac:dyDescent="0.25">
      <c r="A515" s="119"/>
      <c r="B515" s="120"/>
      <c r="C515" s="120"/>
      <c r="D515" s="120"/>
      <c r="E515" s="120"/>
      <c r="F515" s="120"/>
      <c r="G515" s="120"/>
      <c r="H515" s="120"/>
      <c r="I515" s="121"/>
      <c r="J515" s="119"/>
      <c r="K515" s="120"/>
      <c r="L515" s="120"/>
      <c r="M515" s="120"/>
      <c r="N515" s="120"/>
      <c r="O515" s="120"/>
      <c r="P515" s="120"/>
      <c r="Q515" s="120"/>
      <c r="R515" s="121"/>
    </row>
    <row r="516" spans="1:18" x14ac:dyDescent="0.25">
      <c r="A516" s="119"/>
      <c r="B516" s="120"/>
      <c r="C516" s="120"/>
      <c r="D516" s="120"/>
      <c r="E516" s="120"/>
      <c r="F516" s="120"/>
      <c r="G516" s="120"/>
      <c r="H516" s="120"/>
      <c r="I516" s="121"/>
      <c r="J516" s="119"/>
      <c r="K516" s="120"/>
      <c r="L516" s="120"/>
      <c r="M516" s="120"/>
      <c r="N516" s="120"/>
      <c r="O516" s="120"/>
      <c r="P516" s="120"/>
      <c r="Q516" s="120"/>
      <c r="R516" s="121"/>
    </row>
    <row r="517" spans="1:18" x14ac:dyDescent="0.25">
      <c r="A517" s="119"/>
      <c r="B517" s="120"/>
      <c r="C517" s="120"/>
      <c r="D517" s="120"/>
      <c r="E517" s="120"/>
      <c r="F517" s="120"/>
      <c r="G517" s="120"/>
      <c r="H517" s="120"/>
      <c r="I517" s="121"/>
      <c r="J517" s="119"/>
      <c r="K517" s="120"/>
      <c r="L517" s="120"/>
      <c r="M517" s="120"/>
      <c r="N517" s="120"/>
      <c r="O517" s="120"/>
      <c r="P517" s="120"/>
      <c r="Q517" s="120"/>
      <c r="R517" s="121"/>
    </row>
    <row r="518" spans="1:18" x14ac:dyDescent="0.25">
      <c r="A518" s="119"/>
      <c r="B518" s="120"/>
      <c r="C518" s="120"/>
      <c r="D518" s="120"/>
      <c r="E518" s="120"/>
      <c r="F518" s="120"/>
      <c r="G518" s="120"/>
      <c r="H518" s="120"/>
      <c r="I518" s="121"/>
      <c r="J518" s="119"/>
      <c r="K518" s="120"/>
      <c r="L518" s="120"/>
      <c r="M518" s="120"/>
      <c r="N518" s="120"/>
      <c r="O518" s="120"/>
      <c r="P518" s="120"/>
      <c r="Q518" s="120"/>
      <c r="R518" s="121"/>
    </row>
    <row r="519" spans="1:18" x14ac:dyDescent="0.25">
      <c r="A519" s="119"/>
      <c r="B519" s="120"/>
      <c r="C519" s="120"/>
      <c r="D519" s="120"/>
      <c r="E519" s="120"/>
      <c r="F519" s="120"/>
      <c r="G519" s="120"/>
      <c r="H519" s="120"/>
      <c r="I519" s="121"/>
      <c r="J519" s="119"/>
      <c r="K519" s="120"/>
      <c r="L519" s="120"/>
      <c r="M519" s="120"/>
      <c r="N519" s="120"/>
      <c r="O519" s="120"/>
      <c r="P519" s="120"/>
      <c r="Q519" s="120"/>
      <c r="R519" s="121"/>
    </row>
    <row r="520" spans="1:18" x14ac:dyDescent="0.25">
      <c r="A520" s="119"/>
      <c r="B520" s="120"/>
      <c r="C520" s="120"/>
      <c r="D520" s="120"/>
      <c r="E520" s="120"/>
      <c r="F520" s="120"/>
      <c r="G520" s="120"/>
      <c r="H520" s="120"/>
      <c r="I520" s="121"/>
      <c r="J520" s="119"/>
      <c r="K520" s="120"/>
      <c r="L520" s="120"/>
      <c r="M520" s="120"/>
      <c r="N520" s="120"/>
      <c r="O520" s="120"/>
      <c r="P520" s="120"/>
      <c r="Q520" s="120"/>
      <c r="R520" s="121"/>
    </row>
    <row r="521" spans="1:18" x14ac:dyDescent="0.25">
      <c r="A521" s="119"/>
      <c r="B521" s="120"/>
      <c r="C521" s="120"/>
      <c r="D521" s="120"/>
      <c r="E521" s="120"/>
      <c r="F521" s="120"/>
      <c r="G521" s="120"/>
      <c r="H521" s="120"/>
      <c r="I521" s="121"/>
      <c r="J521" s="119"/>
      <c r="K521" s="120"/>
      <c r="L521" s="120"/>
      <c r="M521" s="120"/>
      <c r="N521" s="120"/>
      <c r="O521" s="120"/>
      <c r="P521" s="120"/>
      <c r="Q521" s="120"/>
      <c r="R521" s="121"/>
    </row>
    <row r="522" spans="1:18" x14ac:dyDescent="0.25">
      <c r="A522" s="119"/>
      <c r="B522" s="120"/>
      <c r="C522" s="120"/>
      <c r="D522" s="120"/>
      <c r="E522" s="120"/>
      <c r="F522" s="120"/>
      <c r="G522" s="120"/>
      <c r="H522" s="120"/>
      <c r="I522" s="121"/>
      <c r="J522" s="119"/>
      <c r="K522" s="120"/>
      <c r="L522" s="120"/>
      <c r="M522" s="120"/>
      <c r="N522" s="120"/>
      <c r="O522" s="120"/>
      <c r="P522" s="120"/>
      <c r="Q522" s="120"/>
      <c r="R522" s="121"/>
    </row>
    <row r="523" spans="1:18" x14ac:dyDescent="0.25">
      <c r="A523" s="119"/>
      <c r="B523" s="120"/>
      <c r="C523" s="120"/>
      <c r="D523" s="120"/>
      <c r="E523" s="120"/>
      <c r="F523" s="120"/>
      <c r="G523" s="120"/>
      <c r="H523" s="120"/>
      <c r="I523" s="121"/>
      <c r="J523" s="119"/>
      <c r="K523" s="120"/>
      <c r="L523" s="120"/>
      <c r="M523" s="120"/>
      <c r="N523" s="120"/>
      <c r="O523" s="120"/>
      <c r="P523" s="120"/>
      <c r="Q523" s="120"/>
      <c r="R523" s="121"/>
    </row>
    <row r="524" spans="1:18" x14ac:dyDescent="0.25">
      <c r="A524" s="119"/>
      <c r="B524" s="120"/>
      <c r="C524" s="120"/>
      <c r="D524" s="120"/>
      <c r="E524" s="120"/>
      <c r="F524" s="120"/>
      <c r="G524" s="120"/>
      <c r="H524" s="120"/>
      <c r="I524" s="121"/>
      <c r="J524" s="119"/>
      <c r="K524" s="120"/>
      <c r="L524" s="120"/>
      <c r="M524" s="120"/>
      <c r="N524" s="120"/>
      <c r="O524" s="120"/>
      <c r="P524" s="120"/>
      <c r="Q524" s="120"/>
      <c r="R524" s="121"/>
    </row>
    <row r="525" spans="1:18" x14ac:dyDescent="0.25">
      <c r="A525" s="119"/>
      <c r="B525" s="120"/>
      <c r="C525" s="120"/>
      <c r="D525" s="120"/>
      <c r="E525" s="120"/>
      <c r="F525" s="120"/>
      <c r="G525" s="120"/>
      <c r="H525" s="120"/>
      <c r="I525" s="121"/>
      <c r="J525" s="119"/>
      <c r="K525" s="120"/>
      <c r="L525" s="120"/>
      <c r="M525" s="120"/>
      <c r="N525" s="120"/>
      <c r="O525" s="120"/>
      <c r="P525" s="120"/>
      <c r="Q525" s="120"/>
      <c r="R525" s="121"/>
    </row>
    <row r="526" spans="1:18" x14ac:dyDescent="0.25">
      <c r="A526" s="119"/>
      <c r="B526" s="120"/>
      <c r="C526" s="120"/>
      <c r="D526" s="120"/>
      <c r="E526" s="120"/>
      <c r="F526" s="120"/>
      <c r="G526" s="120"/>
      <c r="H526" s="120"/>
      <c r="I526" s="121"/>
      <c r="J526" s="119"/>
      <c r="K526" s="120"/>
      <c r="L526" s="120"/>
      <c r="M526" s="120"/>
      <c r="N526" s="120"/>
      <c r="O526" s="120"/>
      <c r="P526" s="120"/>
      <c r="Q526" s="120"/>
      <c r="R526" s="121"/>
    </row>
    <row r="527" spans="1:18" x14ac:dyDescent="0.25">
      <c r="A527" s="119"/>
      <c r="B527" s="120"/>
      <c r="C527" s="120"/>
      <c r="D527" s="120"/>
      <c r="E527" s="120"/>
      <c r="F527" s="120"/>
      <c r="G527" s="120"/>
      <c r="H527" s="120"/>
      <c r="I527" s="121"/>
      <c r="J527" s="119"/>
      <c r="K527" s="120"/>
      <c r="L527" s="120"/>
      <c r="M527" s="120"/>
      <c r="N527" s="120"/>
      <c r="O527" s="120"/>
      <c r="P527" s="120"/>
      <c r="Q527" s="120"/>
      <c r="R527" s="121"/>
    </row>
    <row r="528" spans="1:18" x14ac:dyDescent="0.25">
      <c r="A528" s="119"/>
      <c r="B528" s="120"/>
      <c r="C528" s="120"/>
      <c r="D528" s="120"/>
      <c r="E528" s="120"/>
      <c r="F528" s="120"/>
      <c r="G528" s="120"/>
      <c r="H528" s="120"/>
      <c r="I528" s="121"/>
      <c r="J528" s="119"/>
      <c r="K528" s="120"/>
      <c r="L528" s="120"/>
      <c r="M528" s="120"/>
      <c r="N528" s="120"/>
      <c r="O528" s="120"/>
      <c r="P528" s="120"/>
      <c r="Q528" s="120"/>
      <c r="R528" s="121"/>
    </row>
    <row r="529" spans="1:18" x14ac:dyDescent="0.25">
      <c r="A529" s="119"/>
      <c r="B529" s="120"/>
      <c r="C529" s="120"/>
      <c r="D529" s="120"/>
      <c r="E529" s="120"/>
      <c r="F529" s="120"/>
      <c r="G529" s="120"/>
      <c r="H529" s="120"/>
      <c r="I529" s="121"/>
      <c r="J529" s="119"/>
      <c r="K529" s="120"/>
      <c r="L529" s="120"/>
      <c r="M529" s="120"/>
      <c r="N529" s="120"/>
      <c r="O529" s="120"/>
      <c r="P529" s="120"/>
      <c r="Q529" s="120"/>
      <c r="R529" s="121"/>
    </row>
    <row r="530" spans="1:18" x14ac:dyDescent="0.25">
      <c r="A530" s="119"/>
      <c r="B530" s="120"/>
      <c r="C530" s="120"/>
      <c r="D530" s="120"/>
      <c r="E530" s="120"/>
      <c r="F530" s="120"/>
      <c r="G530" s="120"/>
      <c r="H530" s="120"/>
      <c r="I530" s="121"/>
      <c r="J530" s="119"/>
      <c r="K530" s="120"/>
      <c r="L530" s="120"/>
      <c r="M530" s="120"/>
      <c r="N530" s="120"/>
      <c r="O530" s="120"/>
      <c r="P530" s="120"/>
      <c r="Q530" s="120"/>
      <c r="R530" s="121"/>
    </row>
    <row r="531" spans="1:18" x14ac:dyDescent="0.25">
      <c r="A531" s="119"/>
      <c r="B531" s="120"/>
      <c r="C531" s="120"/>
      <c r="D531" s="120"/>
      <c r="E531" s="120"/>
      <c r="F531" s="120"/>
      <c r="G531" s="120"/>
      <c r="H531" s="120"/>
      <c r="I531" s="121"/>
      <c r="J531" s="119"/>
      <c r="K531" s="120"/>
      <c r="L531" s="120"/>
      <c r="M531" s="120"/>
      <c r="N531" s="120"/>
      <c r="O531" s="120"/>
      <c r="P531" s="120"/>
      <c r="Q531" s="120"/>
      <c r="R531" s="121"/>
    </row>
    <row r="532" spans="1:18" x14ac:dyDescent="0.25">
      <c r="A532" s="119"/>
      <c r="B532" s="120"/>
      <c r="C532" s="120"/>
      <c r="D532" s="120"/>
      <c r="E532" s="120"/>
      <c r="F532" s="120"/>
      <c r="G532" s="120"/>
      <c r="H532" s="120"/>
      <c r="I532" s="121"/>
      <c r="J532" s="119"/>
      <c r="K532" s="120"/>
      <c r="L532" s="120"/>
      <c r="M532" s="120"/>
      <c r="N532" s="120"/>
      <c r="O532" s="120"/>
      <c r="P532" s="120"/>
      <c r="Q532" s="120"/>
      <c r="R532" s="121"/>
    </row>
    <row r="533" spans="1:18" x14ac:dyDescent="0.25">
      <c r="A533" s="119"/>
      <c r="B533" s="120"/>
      <c r="C533" s="120"/>
      <c r="D533" s="120"/>
      <c r="E533" s="120"/>
      <c r="F533" s="120"/>
      <c r="G533" s="120"/>
      <c r="H533" s="120"/>
      <c r="I533" s="121"/>
      <c r="J533" s="119"/>
      <c r="K533" s="120"/>
      <c r="L533" s="120"/>
      <c r="M533" s="120"/>
      <c r="N533" s="120"/>
      <c r="O533" s="120"/>
      <c r="P533" s="120"/>
      <c r="Q533" s="120"/>
      <c r="R533" s="121"/>
    </row>
    <row r="534" spans="1:18" x14ac:dyDescent="0.25">
      <c r="A534" s="119"/>
      <c r="B534" s="120"/>
      <c r="C534" s="120"/>
      <c r="D534" s="120"/>
      <c r="E534" s="120"/>
      <c r="F534" s="120"/>
      <c r="G534" s="120"/>
      <c r="H534" s="120"/>
      <c r="I534" s="121"/>
      <c r="J534" s="119"/>
      <c r="K534" s="120"/>
      <c r="L534" s="120"/>
      <c r="M534" s="120"/>
      <c r="N534" s="120"/>
      <c r="O534" s="120"/>
      <c r="P534" s="120"/>
      <c r="Q534" s="120"/>
      <c r="R534" s="121"/>
    </row>
    <row r="535" spans="1:18" x14ac:dyDescent="0.25">
      <c r="A535" s="119"/>
      <c r="B535" s="120"/>
      <c r="C535" s="120"/>
      <c r="D535" s="120"/>
      <c r="E535" s="120"/>
      <c r="F535" s="120"/>
      <c r="G535" s="120"/>
      <c r="H535" s="120"/>
      <c r="I535" s="121"/>
      <c r="J535" s="119"/>
      <c r="K535" s="120"/>
      <c r="L535" s="120"/>
      <c r="M535" s="120"/>
      <c r="N535" s="120"/>
      <c r="O535" s="120"/>
      <c r="P535" s="120"/>
      <c r="Q535" s="120"/>
      <c r="R535" s="121"/>
    </row>
    <row r="536" spans="1:18" x14ac:dyDescent="0.25">
      <c r="A536" s="119"/>
      <c r="B536" s="120"/>
      <c r="C536" s="120"/>
      <c r="D536" s="120"/>
      <c r="E536" s="120"/>
      <c r="F536" s="120"/>
      <c r="G536" s="120"/>
      <c r="H536" s="120"/>
      <c r="I536" s="121"/>
      <c r="J536" s="119"/>
      <c r="K536" s="120"/>
      <c r="L536" s="120"/>
      <c r="M536" s="120"/>
      <c r="N536" s="120"/>
      <c r="O536" s="120"/>
      <c r="P536" s="120"/>
      <c r="Q536" s="120"/>
      <c r="R536" s="121"/>
    </row>
    <row r="537" spans="1:18" x14ac:dyDescent="0.25">
      <c r="A537" s="119"/>
      <c r="B537" s="120"/>
      <c r="C537" s="120"/>
      <c r="D537" s="120"/>
      <c r="E537" s="120"/>
      <c r="F537" s="120"/>
      <c r="G537" s="120"/>
      <c r="H537" s="120"/>
      <c r="I537" s="121"/>
      <c r="J537" s="119"/>
      <c r="K537" s="120"/>
      <c r="L537" s="120"/>
      <c r="M537" s="120"/>
      <c r="N537" s="120"/>
      <c r="O537" s="120"/>
      <c r="P537" s="120"/>
      <c r="Q537" s="120"/>
      <c r="R537" s="121"/>
    </row>
    <row r="538" spans="1:18" x14ac:dyDescent="0.25">
      <c r="A538" s="119"/>
      <c r="B538" s="120"/>
      <c r="C538" s="120"/>
      <c r="D538" s="120"/>
      <c r="E538" s="120"/>
      <c r="F538" s="120"/>
      <c r="G538" s="120"/>
      <c r="H538" s="120"/>
      <c r="I538" s="121"/>
      <c r="J538" s="119"/>
      <c r="K538" s="120"/>
      <c r="L538" s="120"/>
      <c r="M538" s="120"/>
      <c r="N538" s="120"/>
      <c r="O538" s="120"/>
      <c r="P538" s="120"/>
      <c r="Q538" s="120"/>
      <c r="R538" s="121"/>
    </row>
    <row r="539" spans="1:18" x14ac:dyDescent="0.25">
      <c r="A539" s="119"/>
      <c r="B539" s="120"/>
      <c r="C539" s="120"/>
      <c r="D539" s="120"/>
      <c r="E539" s="120"/>
      <c r="F539" s="120"/>
      <c r="G539" s="120"/>
      <c r="H539" s="120"/>
      <c r="I539" s="121"/>
      <c r="J539" s="119"/>
      <c r="K539" s="120"/>
      <c r="L539" s="120"/>
      <c r="M539" s="120"/>
      <c r="N539" s="120"/>
      <c r="O539" s="120"/>
      <c r="P539" s="120"/>
      <c r="Q539" s="120"/>
      <c r="R539" s="121"/>
    </row>
    <row r="540" spans="1:18" x14ac:dyDescent="0.25">
      <c r="A540" s="119"/>
      <c r="B540" s="120"/>
      <c r="C540" s="120"/>
      <c r="D540" s="120"/>
      <c r="E540" s="120"/>
      <c r="F540" s="120"/>
      <c r="G540" s="120"/>
      <c r="H540" s="120"/>
      <c r="I540" s="121"/>
      <c r="J540" s="119"/>
      <c r="K540" s="120"/>
      <c r="L540" s="120"/>
      <c r="M540" s="120"/>
      <c r="N540" s="120"/>
      <c r="O540" s="120"/>
      <c r="P540" s="120"/>
      <c r="Q540" s="120"/>
      <c r="R540" s="121"/>
    </row>
    <row r="541" spans="1:18" x14ac:dyDescent="0.25">
      <c r="A541" s="119"/>
      <c r="B541" s="120"/>
      <c r="C541" s="120"/>
      <c r="D541" s="120"/>
      <c r="E541" s="120"/>
      <c r="F541" s="120"/>
      <c r="G541" s="120"/>
      <c r="H541" s="120"/>
      <c r="I541" s="121"/>
      <c r="J541" s="119"/>
      <c r="K541" s="120"/>
      <c r="L541" s="120"/>
      <c r="M541" s="120"/>
      <c r="N541" s="120"/>
      <c r="O541" s="120"/>
      <c r="P541" s="120"/>
      <c r="Q541" s="120"/>
      <c r="R541" s="121"/>
    </row>
    <row r="542" spans="1:18" x14ac:dyDescent="0.25">
      <c r="A542" s="119"/>
      <c r="B542" s="120"/>
      <c r="C542" s="120"/>
      <c r="D542" s="120"/>
      <c r="E542" s="120"/>
      <c r="F542" s="120"/>
      <c r="G542" s="120"/>
      <c r="H542" s="120"/>
      <c r="I542" s="121"/>
      <c r="J542" s="119"/>
      <c r="K542" s="120"/>
      <c r="L542" s="120"/>
      <c r="M542" s="120"/>
      <c r="N542" s="120"/>
      <c r="O542" s="120"/>
      <c r="P542" s="120"/>
      <c r="Q542" s="120"/>
      <c r="R542" s="121"/>
    </row>
    <row r="543" spans="1:18" x14ac:dyDescent="0.25">
      <c r="A543" s="119"/>
      <c r="B543" s="120"/>
      <c r="C543" s="120"/>
      <c r="D543" s="120"/>
      <c r="E543" s="120"/>
      <c r="F543" s="120"/>
      <c r="G543" s="120"/>
      <c r="H543" s="120"/>
      <c r="I543" s="121"/>
      <c r="J543" s="119"/>
      <c r="K543" s="120"/>
      <c r="L543" s="120"/>
      <c r="M543" s="120"/>
      <c r="N543" s="120"/>
      <c r="O543" s="120"/>
      <c r="P543" s="120"/>
      <c r="Q543" s="120"/>
      <c r="R543" s="121"/>
    </row>
    <row r="544" spans="1:18" x14ac:dyDescent="0.25">
      <c r="A544" s="119"/>
      <c r="B544" s="120"/>
      <c r="C544" s="120"/>
      <c r="D544" s="120"/>
      <c r="E544" s="120"/>
      <c r="F544" s="120"/>
      <c r="G544" s="120"/>
      <c r="H544" s="120"/>
      <c r="I544" s="121"/>
      <c r="J544" s="119"/>
      <c r="K544" s="120"/>
      <c r="L544" s="120"/>
      <c r="M544" s="120"/>
      <c r="N544" s="120"/>
      <c r="O544" s="120"/>
      <c r="P544" s="120"/>
      <c r="Q544" s="120"/>
      <c r="R544" s="121"/>
    </row>
    <row r="545" spans="1:18" x14ac:dyDescent="0.25">
      <c r="A545" s="119"/>
      <c r="B545" s="120"/>
      <c r="C545" s="120"/>
      <c r="D545" s="120"/>
      <c r="E545" s="120"/>
      <c r="F545" s="120"/>
      <c r="G545" s="120"/>
      <c r="H545" s="120"/>
      <c r="I545" s="121"/>
      <c r="J545" s="119"/>
      <c r="K545" s="120"/>
      <c r="L545" s="120"/>
      <c r="M545" s="120"/>
      <c r="N545" s="120"/>
      <c r="O545" s="120"/>
      <c r="P545" s="120"/>
      <c r="Q545" s="120"/>
      <c r="R545" s="121"/>
    </row>
    <row r="546" spans="1:18" x14ac:dyDescent="0.25">
      <c r="A546" s="119"/>
      <c r="B546" s="120"/>
      <c r="C546" s="120"/>
      <c r="D546" s="120"/>
      <c r="E546" s="120"/>
      <c r="F546" s="120"/>
      <c r="G546" s="120"/>
      <c r="H546" s="120"/>
      <c r="I546" s="121"/>
      <c r="J546" s="119"/>
      <c r="K546" s="120"/>
      <c r="L546" s="120"/>
      <c r="M546" s="120"/>
      <c r="N546" s="120"/>
      <c r="O546" s="120"/>
      <c r="P546" s="120"/>
      <c r="Q546" s="120"/>
      <c r="R546" s="121"/>
    </row>
    <row r="547" spans="1:18" x14ac:dyDescent="0.25">
      <c r="A547" s="119"/>
      <c r="B547" s="120"/>
      <c r="C547" s="120"/>
      <c r="D547" s="120"/>
      <c r="E547" s="120"/>
      <c r="F547" s="120"/>
      <c r="G547" s="120"/>
      <c r="H547" s="120"/>
      <c r="I547" s="121"/>
      <c r="J547" s="119"/>
      <c r="K547" s="120"/>
      <c r="L547" s="120"/>
      <c r="M547" s="120"/>
      <c r="N547" s="120"/>
      <c r="O547" s="120"/>
      <c r="P547" s="120"/>
      <c r="Q547" s="120"/>
      <c r="R547" s="121"/>
    </row>
    <row r="548" spans="1:18" x14ac:dyDescent="0.25">
      <c r="A548" s="119"/>
      <c r="B548" s="120"/>
      <c r="C548" s="120"/>
      <c r="D548" s="120"/>
      <c r="E548" s="120"/>
      <c r="F548" s="120"/>
      <c r="G548" s="120"/>
      <c r="H548" s="120"/>
      <c r="I548" s="121"/>
      <c r="J548" s="119"/>
      <c r="K548" s="120"/>
      <c r="L548" s="120"/>
      <c r="M548" s="120"/>
      <c r="N548" s="120"/>
      <c r="O548" s="120"/>
      <c r="P548" s="120"/>
      <c r="Q548" s="120"/>
      <c r="R548" s="121"/>
    </row>
    <row r="549" spans="1:18" x14ac:dyDescent="0.25">
      <c r="A549" s="119"/>
      <c r="B549" s="120"/>
      <c r="C549" s="120"/>
      <c r="D549" s="120"/>
      <c r="E549" s="120"/>
      <c r="F549" s="120"/>
      <c r="G549" s="120"/>
      <c r="H549" s="120"/>
      <c r="I549" s="121"/>
      <c r="J549" s="119"/>
      <c r="K549" s="120"/>
      <c r="L549" s="120"/>
      <c r="M549" s="120"/>
      <c r="N549" s="120"/>
      <c r="O549" s="120"/>
      <c r="P549" s="120"/>
      <c r="Q549" s="120"/>
      <c r="R549" s="121"/>
    </row>
    <row r="550" spans="1:18" x14ac:dyDescent="0.25">
      <c r="A550" s="119"/>
      <c r="B550" s="120"/>
      <c r="C550" s="120"/>
      <c r="D550" s="120"/>
      <c r="E550" s="120"/>
      <c r="F550" s="120"/>
      <c r="G550" s="120"/>
      <c r="H550" s="120"/>
      <c r="I550" s="121"/>
      <c r="J550" s="119"/>
      <c r="K550" s="120"/>
      <c r="L550" s="120"/>
      <c r="M550" s="120"/>
      <c r="N550" s="120"/>
      <c r="O550" s="120"/>
      <c r="P550" s="120"/>
      <c r="Q550" s="120"/>
      <c r="R550" s="121"/>
    </row>
    <row r="551" spans="1:18" x14ac:dyDescent="0.25">
      <c r="A551" s="119"/>
      <c r="B551" s="120"/>
      <c r="C551" s="120"/>
      <c r="D551" s="120"/>
      <c r="E551" s="120"/>
      <c r="F551" s="120"/>
      <c r="G551" s="120"/>
      <c r="H551" s="120"/>
      <c r="I551" s="121"/>
      <c r="J551" s="119"/>
      <c r="K551" s="120"/>
      <c r="L551" s="120"/>
      <c r="M551" s="120"/>
      <c r="N551" s="120"/>
      <c r="O551" s="120"/>
      <c r="P551" s="120"/>
      <c r="Q551" s="120"/>
      <c r="R551" s="121"/>
    </row>
    <row r="552" spans="1:18" x14ac:dyDescent="0.25">
      <c r="A552" s="119"/>
      <c r="B552" s="120"/>
      <c r="C552" s="120"/>
      <c r="D552" s="120"/>
      <c r="E552" s="120"/>
      <c r="F552" s="120"/>
      <c r="G552" s="120"/>
      <c r="H552" s="120"/>
      <c r="I552" s="121"/>
      <c r="J552" s="119"/>
      <c r="K552" s="120"/>
      <c r="L552" s="120"/>
      <c r="M552" s="120"/>
      <c r="N552" s="120"/>
      <c r="O552" s="120"/>
      <c r="P552" s="120"/>
      <c r="Q552" s="120"/>
      <c r="R552" s="121"/>
    </row>
    <row r="553" spans="1:18" x14ac:dyDescent="0.25">
      <c r="A553" s="119"/>
      <c r="B553" s="120"/>
      <c r="C553" s="120"/>
      <c r="D553" s="120"/>
      <c r="E553" s="120"/>
      <c r="F553" s="120"/>
      <c r="G553" s="120"/>
      <c r="H553" s="120"/>
      <c r="I553" s="121"/>
      <c r="J553" s="119"/>
      <c r="K553" s="120"/>
      <c r="L553" s="120"/>
      <c r="M553" s="120"/>
      <c r="N553" s="120"/>
      <c r="O553" s="120"/>
      <c r="P553" s="120"/>
      <c r="Q553" s="120"/>
      <c r="R553" s="121"/>
    </row>
    <row r="554" spans="1:18" x14ac:dyDescent="0.25">
      <c r="A554" s="119"/>
      <c r="B554" s="120"/>
      <c r="C554" s="120"/>
      <c r="D554" s="120"/>
      <c r="E554" s="120"/>
      <c r="F554" s="120"/>
      <c r="G554" s="120"/>
      <c r="H554" s="120"/>
      <c r="I554" s="121"/>
      <c r="J554" s="119"/>
      <c r="K554" s="120"/>
      <c r="L554" s="120"/>
      <c r="M554" s="120"/>
      <c r="N554" s="120"/>
      <c r="O554" s="120"/>
      <c r="P554" s="120"/>
      <c r="Q554" s="120"/>
      <c r="R554" s="121"/>
    </row>
    <row r="555" spans="1:18" x14ac:dyDescent="0.25">
      <c r="A555" s="119"/>
      <c r="B555" s="120"/>
      <c r="C555" s="120"/>
      <c r="D555" s="120"/>
      <c r="E555" s="120"/>
      <c r="F555" s="120"/>
      <c r="G555" s="120"/>
      <c r="H555" s="120"/>
      <c r="I555" s="121"/>
      <c r="J555" s="119"/>
      <c r="K555" s="120"/>
      <c r="L555" s="120"/>
      <c r="M555" s="120"/>
      <c r="N555" s="120"/>
      <c r="O555" s="120"/>
      <c r="P555" s="120"/>
      <c r="Q555" s="120"/>
      <c r="R555" s="121"/>
    </row>
    <row r="556" spans="1:18" x14ac:dyDescent="0.25">
      <c r="A556" s="119"/>
      <c r="B556" s="120"/>
      <c r="C556" s="120"/>
      <c r="D556" s="120"/>
      <c r="E556" s="120"/>
      <c r="F556" s="120"/>
      <c r="G556" s="120"/>
      <c r="H556" s="120"/>
      <c r="I556" s="121"/>
      <c r="J556" s="119"/>
      <c r="K556" s="120"/>
      <c r="L556" s="120"/>
      <c r="M556" s="120"/>
      <c r="N556" s="120"/>
      <c r="O556" s="120"/>
      <c r="P556" s="120"/>
      <c r="Q556" s="120"/>
      <c r="R556" s="121"/>
    </row>
    <row r="557" spans="1:18" x14ac:dyDescent="0.25">
      <c r="A557" s="119"/>
      <c r="B557" s="120"/>
      <c r="C557" s="120"/>
      <c r="D557" s="120"/>
      <c r="E557" s="120"/>
      <c r="F557" s="120"/>
      <c r="G557" s="120"/>
      <c r="H557" s="120"/>
      <c r="I557" s="121"/>
      <c r="J557" s="119"/>
      <c r="K557" s="120"/>
      <c r="L557" s="120"/>
      <c r="M557" s="120"/>
      <c r="N557" s="120"/>
      <c r="O557" s="120"/>
      <c r="P557" s="120"/>
      <c r="Q557" s="120"/>
      <c r="R557" s="121"/>
    </row>
    <row r="558" spans="1:18" x14ac:dyDescent="0.25">
      <c r="A558" s="119"/>
      <c r="B558" s="120"/>
      <c r="C558" s="120"/>
      <c r="D558" s="120"/>
      <c r="E558" s="120"/>
      <c r="F558" s="120"/>
      <c r="G558" s="120"/>
      <c r="H558" s="120"/>
      <c r="I558" s="121"/>
      <c r="J558" s="119"/>
      <c r="K558" s="120"/>
      <c r="L558" s="120"/>
      <c r="M558" s="120"/>
      <c r="N558" s="120"/>
      <c r="O558" s="120"/>
      <c r="P558" s="120"/>
      <c r="Q558" s="120"/>
      <c r="R558" s="121"/>
    </row>
    <row r="559" spans="1:18" x14ac:dyDescent="0.25">
      <c r="A559" s="119"/>
      <c r="B559" s="120"/>
      <c r="C559" s="120"/>
      <c r="D559" s="120"/>
      <c r="E559" s="120"/>
      <c r="F559" s="120"/>
      <c r="G559" s="120"/>
      <c r="H559" s="120"/>
      <c r="I559" s="121"/>
      <c r="J559" s="119"/>
      <c r="K559" s="120"/>
      <c r="L559" s="120"/>
      <c r="M559" s="120"/>
      <c r="N559" s="120"/>
      <c r="O559" s="120"/>
      <c r="P559" s="120"/>
      <c r="Q559" s="120"/>
      <c r="R559" s="121"/>
    </row>
    <row r="560" spans="1:18" x14ac:dyDescent="0.25">
      <c r="A560" s="119"/>
      <c r="B560" s="120"/>
      <c r="C560" s="120"/>
      <c r="D560" s="120"/>
      <c r="E560" s="120"/>
      <c r="F560" s="120"/>
      <c r="G560" s="120"/>
      <c r="H560" s="120"/>
      <c r="I560" s="121"/>
      <c r="J560" s="119"/>
      <c r="K560" s="120"/>
      <c r="L560" s="120"/>
      <c r="M560" s="120"/>
      <c r="N560" s="120"/>
      <c r="O560" s="120"/>
      <c r="P560" s="120"/>
      <c r="Q560" s="120"/>
      <c r="R560" s="121"/>
    </row>
    <row r="561" spans="1:18" x14ac:dyDescent="0.25">
      <c r="A561" s="119"/>
      <c r="B561" s="120"/>
      <c r="C561" s="120"/>
      <c r="D561" s="120"/>
      <c r="E561" s="120"/>
      <c r="F561" s="120"/>
      <c r="G561" s="120"/>
      <c r="H561" s="120"/>
      <c r="I561" s="121"/>
      <c r="J561" s="119"/>
      <c r="K561" s="120"/>
      <c r="L561" s="120"/>
      <c r="M561" s="120"/>
      <c r="N561" s="120"/>
      <c r="O561" s="120"/>
      <c r="P561" s="120"/>
      <c r="Q561" s="120"/>
      <c r="R561" s="121"/>
    </row>
    <row r="562" spans="1:18" x14ac:dyDescent="0.25">
      <c r="A562" s="119"/>
      <c r="B562" s="120"/>
      <c r="C562" s="120"/>
      <c r="D562" s="120"/>
      <c r="E562" s="120"/>
      <c r="F562" s="120"/>
      <c r="G562" s="120"/>
      <c r="H562" s="120"/>
      <c r="I562" s="121"/>
      <c r="J562" s="119"/>
      <c r="K562" s="120"/>
      <c r="L562" s="120"/>
      <c r="M562" s="120"/>
      <c r="N562" s="120"/>
      <c r="O562" s="120"/>
      <c r="P562" s="120"/>
      <c r="Q562" s="120"/>
      <c r="R562" s="121"/>
    </row>
    <row r="563" spans="1:18" x14ac:dyDescent="0.25">
      <c r="A563" s="119"/>
      <c r="B563" s="120"/>
      <c r="C563" s="120"/>
      <c r="D563" s="120"/>
      <c r="E563" s="120"/>
      <c r="F563" s="120"/>
      <c r="G563" s="120"/>
      <c r="H563" s="120"/>
      <c r="I563" s="121"/>
      <c r="J563" s="119"/>
      <c r="K563" s="120"/>
      <c r="L563" s="120"/>
      <c r="M563" s="120"/>
      <c r="N563" s="120"/>
      <c r="O563" s="120"/>
      <c r="P563" s="120"/>
      <c r="Q563" s="120"/>
      <c r="R563" s="121"/>
    </row>
    <row r="564" spans="1:18" x14ac:dyDescent="0.25">
      <c r="A564" s="119"/>
      <c r="B564" s="120"/>
      <c r="C564" s="120"/>
      <c r="D564" s="120"/>
      <c r="E564" s="120"/>
      <c r="F564" s="120"/>
      <c r="G564" s="120"/>
      <c r="H564" s="120"/>
      <c r="I564" s="121"/>
      <c r="J564" s="119"/>
      <c r="K564" s="120"/>
      <c r="L564" s="120"/>
      <c r="M564" s="120"/>
      <c r="N564" s="120"/>
      <c r="O564" s="120"/>
      <c r="P564" s="120"/>
      <c r="Q564" s="120"/>
      <c r="R564" s="121"/>
    </row>
    <row r="565" spans="1:18" x14ac:dyDescent="0.25">
      <c r="A565" s="119"/>
      <c r="B565" s="120"/>
      <c r="C565" s="120"/>
      <c r="D565" s="120"/>
      <c r="E565" s="120"/>
      <c r="F565" s="120"/>
      <c r="G565" s="120"/>
      <c r="H565" s="120"/>
      <c r="I565" s="121"/>
      <c r="J565" s="119"/>
      <c r="K565" s="120"/>
      <c r="L565" s="120"/>
      <c r="M565" s="120"/>
      <c r="N565" s="120"/>
      <c r="O565" s="120"/>
      <c r="P565" s="120"/>
      <c r="Q565" s="120"/>
      <c r="R565" s="121"/>
    </row>
    <row r="566" spans="1:18" x14ac:dyDescent="0.25">
      <c r="A566" s="119"/>
      <c r="B566" s="120"/>
      <c r="C566" s="120"/>
      <c r="D566" s="120"/>
      <c r="E566" s="120"/>
      <c r="F566" s="120"/>
      <c r="G566" s="120"/>
      <c r="H566" s="120"/>
      <c r="I566" s="121"/>
      <c r="J566" s="119"/>
      <c r="K566" s="120"/>
      <c r="L566" s="120"/>
      <c r="M566" s="120"/>
      <c r="N566" s="120"/>
      <c r="O566" s="120"/>
      <c r="P566" s="120"/>
      <c r="Q566" s="120"/>
      <c r="R566" s="121"/>
    </row>
    <row r="567" spans="1:18" x14ac:dyDescent="0.25">
      <c r="A567" s="119"/>
      <c r="B567" s="120"/>
      <c r="C567" s="120"/>
      <c r="D567" s="120"/>
      <c r="E567" s="120"/>
      <c r="F567" s="120"/>
      <c r="G567" s="120"/>
      <c r="H567" s="120"/>
      <c r="I567" s="121"/>
      <c r="J567" s="119"/>
      <c r="K567" s="120"/>
      <c r="L567" s="120"/>
      <c r="M567" s="120"/>
      <c r="N567" s="120"/>
      <c r="O567" s="120"/>
      <c r="P567" s="120"/>
      <c r="Q567" s="120"/>
      <c r="R567" s="121"/>
    </row>
    <row r="568" spans="1:18" x14ac:dyDescent="0.25">
      <c r="A568" s="119"/>
      <c r="B568" s="120"/>
      <c r="C568" s="120"/>
      <c r="D568" s="120"/>
      <c r="E568" s="120"/>
      <c r="F568" s="120"/>
      <c r="G568" s="120"/>
      <c r="H568" s="120"/>
      <c r="I568" s="121"/>
      <c r="J568" s="119"/>
      <c r="K568" s="120"/>
      <c r="L568" s="120"/>
      <c r="M568" s="120"/>
      <c r="N568" s="120"/>
      <c r="O568" s="120"/>
      <c r="P568" s="120"/>
      <c r="Q568" s="120"/>
      <c r="R568" s="121"/>
    </row>
    <row r="569" spans="1:18" x14ac:dyDescent="0.25">
      <c r="A569" s="119"/>
      <c r="B569" s="120"/>
      <c r="C569" s="120"/>
      <c r="D569" s="120"/>
      <c r="E569" s="120"/>
      <c r="F569" s="120"/>
      <c r="G569" s="120"/>
      <c r="H569" s="120"/>
      <c r="I569" s="121"/>
      <c r="J569" s="119"/>
      <c r="K569" s="120"/>
      <c r="L569" s="120"/>
      <c r="M569" s="120"/>
      <c r="N569" s="120"/>
      <c r="O569" s="120"/>
      <c r="P569" s="120"/>
      <c r="Q569" s="120"/>
      <c r="R569" s="121"/>
    </row>
    <row r="570" spans="1:18" x14ac:dyDescent="0.25">
      <c r="A570" s="119"/>
      <c r="B570" s="120"/>
      <c r="C570" s="120"/>
      <c r="D570" s="120"/>
      <c r="E570" s="120"/>
      <c r="F570" s="120"/>
      <c r="G570" s="120"/>
      <c r="H570" s="120"/>
      <c r="I570" s="121"/>
      <c r="J570" s="119"/>
      <c r="K570" s="120"/>
      <c r="L570" s="120"/>
      <c r="M570" s="120"/>
      <c r="N570" s="120"/>
      <c r="O570" s="120"/>
      <c r="P570" s="120"/>
      <c r="Q570" s="120"/>
      <c r="R570" s="121"/>
    </row>
    <row r="571" spans="1:18" x14ac:dyDescent="0.25">
      <c r="A571" s="119"/>
      <c r="B571" s="120"/>
      <c r="C571" s="120"/>
      <c r="D571" s="120"/>
      <c r="E571" s="120"/>
      <c r="F571" s="120"/>
      <c r="G571" s="120"/>
      <c r="H571" s="120"/>
      <c r="I571" s="121"/>
      <c r="J571" s="119"/>
      <c r="K571" s="120"/>
      <c r="L571" s="120"/>
      <c r="M571" s="120"/>
      <c r="N571" s="120"/>
      <c r="O571" s="120"/>
      <c r="P571" s="120"/>
      <c r="Q571" s="120"/>
      <c r="R571" s="121"/>
    </row>
    <row r="572" spans="1:18" x14ac:dyDescent="0.25">
      <c r="A572" s="119"/>
      <c r="B572" s="120"/>
      <c r="C572" s="120"/>
      <c r="D572" s="120"/>
      <c r="E572" s="120"/>
      <c r="F572" s="120"/>
      <c r="G572" s="120"/>
      <c r="H572" s="120"/>
      <c r="I572" s="121"/>
      <c r="J572" s="119"/>
      <c r="K572" s="120"/>
      <c r="L572" s="120"/>
      <c r="M572" s="120"/>
      <c r="N572" s="120"/>
      <c r="O572" s="120"/>
      <c r="P572" s="120"/>
      <c r="Q572" s="120"/>
      <c r="R572" s="121"/>
    </row>
    <row r="573" spans="1:18" x14ac:dyDescent="0.25">
      <c r="A573" s="119"/>
      <c r="B573" s="120"/>
      <c r="C573" s="120"/>
      <c r="D573" s="120"/>
      <c r="E573" s="120"/>
      <c r="F573" s="120"/>
      <c r="G573" s="120"/>
      <c r="H573" s="120"/>
      <c r="I573" s="121"/>
      <c r="J573" s="119"/>
      <c r="K573" s="120"/>
      <c r="L573" s="120"/>
      <c r="M573" s="120"/>
      <c r="N573" s="120"/>
      <c r="O573" s="120"/>
      <c r="P573" s="120"/>
      <c r="Q573" s="120"/>
      <c r="R573" s="121"/>
    </row>
    <row r="574" spans="1:18" x14ac:dyDescent="0.25">
      <c r="A574" s="119"/>
      <c r="B574" s="120"/>
      <c r="C574" s="120"/>
      <c r="D574" s="120"/>
      <c r="E574" s="120"/>
      <c r="F574" s="120"/>
      <c r="G574" s="120"/>
      <c r="H574" s="120"/>
      <c r="I574" s="121"/>
      <c r="J574" s="119"/>
      <c r="K574" s="120"/>
      <c r="L574" s="120"/>
      <c r="M574" s="120"/>
      <c r="N574" s="120"/>
      <c r="O574" s="120"/>
      <c r="P574" s="120"/>
      <c r="Q574" s="120"/>
      <c r="R574" s="121"/>
    </row>
    <row r="575" spans="1:18" x14ac:dyDescent="0.25">
      <c r="A575" s="119"/>
      <c r="B575" s="120"/>
      <c r="C575" s="120"/>
      <c r="D575" s="120"/>
      <c r="E575" s="120"/>
      <c r="F575" s="120"/>
      <c r="G575" s="120"/>
      <c r="H575" s="120"/>
      <c r="I575" s="121"/>
      <c r="J575" s="119"/>
      <c r="K575" s="120"/>
      <c r="L575" s="120"/>
      <c r="M575" s="120"/>
      <c r="N575" s="120"/>
      <c r="O575" s="120"/>
      <c r="P575" s="120"/>
      <c r="Q575" s="120"/>
      <c r="R575" s="121"/>
    </row>
    <row r="576" spans="1:18" x14ac:dyDescent="0.25">
      <c r="A576" s="119"/>
      <c r="B576" s="120"/>
      <c r="C576" s="120"/>
      <c r="D576" s="120"/>
      <c r="E576" s="120"/>
      <c r="F576" s="120"/>
      <c r="G576" s="120"/>
      <c r="H576" s="120"/>
      <c r="I576" s="121"/>
      <c r="J576" s="119"/>
      <c r="K576" s="120"/>
      <c r="L576" s="120"/>
      <c r="M576" s="120"/>
      <c r="N576" s="120"/>
      <c r="O576" s="120"/>
      <c r="P576" s="120"/>
      <c r="Q576" s="120"/>
      <c r="R576" s="121"/>
    </row>
    <row r="577" spans="1:18" x14ac:dyDescent="0.25">
      <c r="A577" s="119"/>
      <c r="B577" s="120"/>
      <c r="C577" s="120"/>
      <c r="D577" s="120"/>
      <c r="E577" s="120"/>
      <c r="F577" s="120"/>
      <c r="G577" s="120"/>
      <c r="H577" s="120"/>
      <c r="I577" s="121"/>
      <c r="J577" s="119"/>
      <c r="K577" s="120"/>
      <c r="L577" s="120"/>
      <c r="M577" s="120"/>
      <c r="N577" s="120"/>
      <c r="O577" s="120"/>
      <c r="P577" s="120"/>
      <c r="Q577" s="120"/>
      <c r="R577" s="121"/>
    </row>
    <row r="578" spans="1:18" x14ac:dyDescent="0.25">
      <c r="A578" s="119"/>
      <c r="B578" s="120"/>
      <c r="C578" s="120"/>
      <c r="D578" s="120"/>
      <c r="E578" s="120"/>
      <c r="F578" s="120"/>
      <c r="G578" s="120"/>
      <c r="H578" s="120"/>
      <c r="I578" s="121"/>
      <c r="J578" s="119"/>
      <c r="K578" s="120"/>
      <c r="L578" s="120"/>
      <c r="M578" s="120"/>
      <c r="N578" s="120"/>
      <c r="O578" s="120"/>
      <c r="P578" s="120"/>
      <c r="Q578" s="120"/>
      <c r="R578" s="121"/>
    </row>
    <row r="579" spans="1:18" x14ac:dyDescent="0.25">
      <c r="A579" s="119"/>
      <c r="B579" s="120"/>
      <c r="C579" s="120"/>
      <c r="D579" s="120"/>
      <c r="E579" s="120"/>
      <c r="F579" s="120"/>
      <c r="G579" s="120"/>
      <c r="H579" s="120"/>
      <c r="I579" s="121"/>
      <c r="J579" s="119"/>
      <c r="K579" s="120"/>
      <c r="L579" s="120"/>
      <c r="M579" s="120"/>
      <c r="N579" s="120"/>
      <c r="O579" s="120"/>
      <c r="P579" s="120"/>
      <c r="Q579" s="120"/>
      <c r="R579" s="121"/>
    </row>
    <row r="580" spans="1:18" x14ac:dyDescent="0.25">
      <c r="A580" s="119"/>
      <c r="B580" s="120"/>
      <c r="C580" s="120"/>
      <c r="D580" s="120"/>
      <c r="E580" s="120"/>
      <c r="F580" s="120"/>
      <c r="G580" s="120"/>
      <c r="H580" s="120"/>
      <c r="I580" s="121"/>
      <c r="J580" s="119"/>
      <c r="K580" s="120"/>
      <c r="L580" s="120"/>
      <c r="M580" s="120"/>
      <c r="N580" s="120"/>
      <c r="O580" s="120"/>
      <c r="P580" s="120"/>
      <c r="Q580" s="120"/>
      <c r="R580" s="121"/>
    </row>
    <row r="581" spans="1:18" x14ac:dyDescent="0.25">
      <c r="A581" s="119"/>
      <c r="B581" s="120"/>
      <c r="C581" s="120"/>
      <c r="D581" s="120"/>
      <c r="E581" s="120"/>
      <c r="F581" s="120"/>
      <c r="G581" s="120"/>
      <c r="H581" s="120"/>
      <c r="I581" s="121"/>
      <c r="J581" s="119"/>
      <c r="K581" s="120"/>
      <c r="L581" s="120"/>
      <c r="M581" s="120"/>
      <c r="N581" s="120"/>
      <c r="O581" s="120"/>
      <c r="P581" s="120"/>
      <c r="Q581" s="120"/>
      <c r="R581" s="121"/>
    </row>
    <row r="582" spans="1:18" x14ac:dyDescent="0.25">
      <c r="A582" s="119"/>
      <c r="B582" s="120"/>
      <c r="C582" s="120"/>
      <c r="D582" s="120"/>
      <c r="E582" s="120"/>
      <c r="F582" s="120"/>
      <c r="G582" s="120"/>
      <c r="H582" s="120"/>
      <c r="I582" s="121"/>
      <c r="J582" s="119"/>
      <c r="K582" s="120"/>
      <c r="L582" s="120"/>
      <c r="M582" s="120"/>
      <c r="N582" s="120"/>
      <c r="O582" s="120"/>
      <c r="P582" s="120"/>
      <c r="Q582" s="120"/>
      <c r="R582" s="121"/>
    </row>
    <row r="583" spans="1:18" x14ac:dyDescent="0.25">
      <c r="A583" s="119"/>
      <c r="B583" s="120"/>
      <c r="C583" s="120"/>
      <c r="D583" s="120"/>
      <c r="E583" s="120"/>
      <c r="F583" s="120"/>
      <c r="G583" s="120"/>
      <c r="H583" s="120"/>
      <c r="I583" s="121"/>
      <c r="J583" s="119"/>
      <c r="K583" s="120"/>
      <c r="L583" s="120"/>
      <c r="M583" s="120"/>
      <c r="N583" s="120"/>
      <c r="O583" s="120"/>
      <c r="P583" s="120"/>
      <c r="Q583" s="120"/>
      <c r="R583" s="121"/>
    </row>
    <row r="584" spans="1:18" x14ac:dyDescent="0.25">
      <c r="A584" s="119"/>
      <c r="B584" s="120"/>
      <c r="C584" s="120"/>
      <c r="D584" s="120"/>
      <c r="E584" s="120"/>
      <c r="F584" s="120"/>
      <c r="G584" s="120"/>
      <c r="H584" s="120"/>
      <c r="I584" s="121"/>
      <c r="J584" s="119"/>
      <c r="K584" s="120"/>
      <c r="L584" s="120"/>
      <c r="M584" s="120"/>
      <c r="N584" s="120"/>
      <c r="O584" s="120"/>
      <c r="P584" s="120"/>
      <c r="Q584" s="120"/>
      <c r="R584" s="121"/>
    </row>
    <row r="585" spans="1:18" x14ac:dyDescent="0.25">
      <c r="A585" s="119"/>
      <c r="B585" s="120"/>
      <c r="C585" s="120"/>
      <c r="D585" s="120"/>
      <c r="E585" s="120"/>
      <c r="F585" s="120"/>
      <c r="G585" s="120"/>
      <c r="H585" s="120"/>
      <c r="I585" s="121"/>
      <c r="J585" s="119"/>
      <c r="K585" s="120"/>
      <c r="L585" s="120"/>
      <c r="M585" s="120"/>
      <c r="N585" s="120"/>
      <c r="O585" s="120"/>
      <c r="P585" s="120"/>
      <c r="Q585" s="120"/>
      <c r="R585" s="121"/>
    </row>
    <row r="586" spans="1:18" x14ac:dyDescent="0.25">
      <c r="A586" s="119"/>
      <c r="B586" s="120"/>
      <c r="C586" s="120"/>
      <c r="D586" s="120"/>
      <c r="E586" s="120"/>
      <c r="F586" s="120"/>
      <c r="G586" s="120"/>
      <c r="H586" s="120"/>
      <c r="I586" s="121"/>
      <c r="J586" s="119"/>
      <c r="K586" s="120"/>
      <c r="L586" s="120"/>
      <c r="M586" s="120"/>
      <c r="N586" s="120"/>
      <c r="O586" s="120"/>
      <c r="P586" s="120"/>
      <c r="Q586" s="120"/>
      <c r="R586" s="121"/>
    </row>
    <row r="587" spans="1:18" x14ac:dyDescent="0.25">
      <c r="A587" s="119"/>
      <c r="B587" s="120"/>
      <c r="C587" s="120"/>
      <c r="D587" s="120"/>
      <c r="E587" s="120"/>
      <c r="F587" s="120"/>
      <c r="G587" s="120"/>
      <c r="H587" s="120"/>
      <c r="I587" s="121"/>
      <c r="J587" s="119"/>
      <c r="K587" s="120"/>
      <c r="L587" s="120"/>
      <c r="M587" s="120"/>
      <c r="N587" s="120"/>
      <c r="O587" s="120"/>
      <c r="P587" s="120"/>
      <c r="Q587" s="120"/>
      <c r="R587" s="121"/>
    </row>
    <row r="588" spans="1:18" x14ac:dyDescent="0.25">
      <c r="A588" s="119"/>
      <c r="B588" s="120"/>
      <c r="C588" s="120"/>
      <c r="D588" s="120"/>
      <c r="E588" s="120"/>
      <c r="F588" s="120"/>
      <c r="G588" s="120"/>
      <c r="H588" s="120"/>
      <c r="I588" s="121"/>
      <c r="J588" s="119"/>
      <c r="K588" s="120"/>
      <c r="L588" s="120"/>
      <c r="M588" s="120"/>
      <c r="N588" s="120"/>
      <c r="O588" s="120"/>
      <c r="P588" s="120"/>
      <c r="Q588" s="120"/>
      <c r="R588" s="121"/>
    </row>
    <row r="589" spans="1:18" x14ac:dyDescent="0.25">
      <c r="A589" s="119"/>
      <c r="B589" s="120"/>
      <c r="C589" s="120"/>
      <c r="D589" s="120"/>
      <c r="E589" s="120"/>
      <c r="F589" s="120"/>
      <c r="G589" s="120"/>
      <c r="H589" s="120"/>
      <c r="I589" s="121"/>
      <c r="J589" s="119"/>
      <c r="K589" s="120"/>
      <c r="L589" s="120"/>
      <c r="M589" s="120"/>
      <c r="N589" s="120"/>
      <c r="O589" s="120"/>
      <c r="P589" s="120"/>
      <c r="Q589" s="120"/>
      <c r="R589" s="121"/>
    </row>
    <row r="590" spans="1:18" x14ac:dyDescent="0.25">
      <c r="A590" s="119"/>
      <c r="B590" s="120"/>
      <c r="C590" s="120"/>
      <c r="D590" s="120"/>
      <c r="E590" s="120"/>
      <c r="F590" s="120"/>
      <c r="G590" s="120"/>
      <c r="H590" s="120"/>
      <c r="I590" s="121"/>
      <c r="J590" s="119"/>
      <c r="K590" s="120"/>
      <c r="L590" s="120"/>
      <c r="M590" s="120"/>
      <c r="N590" s="120"/>
      <c r="O590" s="120"/>
      <c r="P590" s="120"/>
      <c r="Q590" s="120"/>
      <c r="R590" s="121"/>
    </row>
    <row r="591" spans="1:18" x14ac:dyDescent="0.25">
      <c r="A591" s="119"/>
      <c r="B591" s="120"/>
      <c r="C591" s="120"/>
      <c r="D591" s="120"/>
      <c r="E591" s="120"/>
      <c r="F591" s="120"/>
      <c r="G591" s="120"/>
      <c r="H591" s="120"/>
      <c r="I591" s="121"/>
      <c r="J591" s="119"/>
      <c r="K591" s="120"/>
      <c r="L591" s="120"/>
      <c r="M591" s="120"/>
      <c r="N591" s="120"/>
      <c r="O591" s="120"/>
      <c r="P591" s="120"/>
      <c r="Q591" s="120"/>
      <c r="R591" s="121"/>
    </row>
    <row r="592" spans="1:18" x14ac:dyDescent="0.25">
      <c r="A592" s="119"/>
      <c r="B592" s="120"/>
      <c r="C592" s="120"/>
      <c r="D592" s="120"/>
      <c r="E592" s="120"/>
      <c r="F592" s="120"/>
      <c r="G592" s="120"/>
      <c r="H592" s="120"/>
      <c r="I592" s="121"/>
      <c r="J592" s="119"/>
      <c r="K592" s="120"/>
      <c r="L592" s="120"/>
      <c r="M592" s="120"/>
      <c r="N592" s="120"/>
      <c r="O592" s="120"/>
      <c r="P592" s="120"/>
      <c r="Q592" s="120"/>
      <c r="R592" s="121"/>
    </row>
    <row r="593" spans="1:18" x14ac:dyDescent="0.25">
      <c r="A593" s="119"/>
      <c r="B593" s="120"/>
      <c r="C593" s="120"/>
      <c r="D593" s="120"/>
      <c r="E593" s="120"/>
      <c r="F593" s="120"/>
      <c r="G593" s="120"/>
      <c r="H593" s="120"/>
      <c r="I593" s="121"/>
      <c r="J593" s="119"/>
      <c r="K593" s="120"/>
      <c r="L593" s="120"/>
      <c r="M593" s="120"/>
      <c r="N593" s="120"/>
      <c r="O593" s="120"/>
      <c r="P593" s="120"/>
      <c r="Q593" s="120"/>
      <c r="R593" s="121"/>
    </row>
    <row r="594" spans="1:18" x14ac:dyDescent="0.25">
      <c r="A594" s="119"/>
      <c r="B594" s="120"/>
      <c r="C594" s="120"/>
      <c r="D594" s="120"/>
      <c r="E594" s="120"/>
      <c r="F594" s="120"/>
      <c r="G594" s="120"/>
      <c r="H594" s="120"/>
      <c r="I594" s="121"/>
      <c r="J594" s="119"/>
      <c r="K594" s="120"/>
      <c r="L594" s="120"/>
      <c r="M594" s="120"/>
      <c r="N594" s="120"/>
      <c r="O594" s="120"/>
      <c r="P594" s="120"/>
      <c r="Q594" s="120"/>
      <c r="R594" s="121"/>
    </row>
    <row r="595" spans="1:18" x14ac:dyDescent="0.25">
      <c r="A595" s="119"/>
      <c r="B595" s="120"/>
      <c r="C595" s="120"/>
      <c r="D595" s="120"/>
      <c r="E595" s="120"/>
      <c r="F595" s="120"/>
      <c r="G595" s="120"/>
      <c r="H595" s="120"/>
      <c r="I595" s="121"/>
      <c r="J595" s="119"/>
      <c r="K595" s="120"/>
      <c r="L595" s="120"/>
      <c r="M595" s="120"/>
      <c r="N595" s="120"/>
      <c r="O595" s="120"/>
      <c r="P595" s="120"/>
      <c r="Q595" s="120"/>
      <c r="R595" s="121"/>
    </row>
    <row r="596" spans="1:18" x14ac:dyDescent="0.25">
      <c r="A596" s="119"/>
      <c r="B596" s="120"/>
      <c r="C596" s="120"/>
      <c r="D596" s="120"/>
      <c r="E596" s="120"/>
      <c r="F596" s="120"/>
      <c r="G596" s="120"/>
      <c r="H596" s="120"/>
      <c r="I596" s="121"/>
      <c r="J596" s="119"/>
      <c r="K596" s="120"/>
      <c r="L596" s="120"/>
      <c r="M596" s="120"/>
      <c r="N596" s="120"/>
      <c r="O596" s="120"/>
      <c r="P596" s="120"/>
      <c r="Q596" s="120"/>
      <c r="R596" s="121"/>
    </row>
    <row r="597" spans="1:18" x14ac:dyDescent="0.25">
      <c r="A597" s="119"/>
      <c r="B597" s="120"/>
      <c r="C597" s="120"/>
      <c r="D597" s="120"/>
      <c r="E597" s="120"/>
      <c r="F597" s="120"/>
      <c r="G597" s="120"/>
      <c r="H597" s="120"/>
      <c r="I597" s="121"/>
      <c r="J597" s="119"/>
      <c r="K597" s="120"/>
      <c r="L597" s="120"/>
      <c r="M597" s="120"/>
      <c r="N597" s="120"/>
      <c r="O597" s="120"/>
      <c r="P597" s="120"/>
      <c r="Q597" s="120"/>
      <c r="R597" s="121"/>
    </row>
    <row r="598" spans="1:18" x14ac:dyDescent="0.25">
      <c r="A598" s="119"/>
      <c r="B598" s="120"/>
      <c r="C598" s="120"/>
      <c r="D598" s="120"/>
      <c r="E598" s="120"/>
      <c r="F598" s="120"/>
      <c r="G598" s="120"/>
      <c r="H598" s="120"/>
      <c r="I598" s="121"/>
      <c r="J598" s="119"/>
      <c r="K598" s="120"/>
      <c r="L598" s="120"/>
      <c r="M598" s="120"/>
      <c r="N598" s="120"/>
      <c r="O598" s="120"/>
      <c r="P598" s="120"/>
      <c r="Q598" s="120"/>
      <c r="R598" s="121"/>
    </row>
    <row r="599" spans="1:18" x14ac:dyDescent="0.25">
      <c r="A599" s="119"/>
      <c r="B599" s="120"/>
      <c r="C599" s="120"/>
      <c r="D599" s="120"/>
      <c r="E599" s="120"/>
      <c r="F599" s="120"/>
      <c r="G599" s="120"/>
      <c r="H599" s="120"/>
      <c r="I599" s="121"/>
      <c r="J599" s="119"/>
      <c r="K599" s="120"/>
      <c r="L599" s="120"/>
      <c r="M599" s="120"/>
      <c r="N599" s="120"/>
      <c r="O599" s="120"/>
      <c r="P599" s="120"/>
      <c r="Q599" s="120"/>
      <c r="R599" s="121"/>
    </row>
    <row r="600" spans="1:18" x14ac:dyDescent="0.25">
      <c r="A600" s="119"/>
      <c r="B600" s="120"/>
      <c r="C600" s="120"/>
      <c r="D600" s="120"/>
      <c r="E600" s="120"/>
      <c r="F600" s="120"/>
      <c r="G600" s="120"/>
      <c r="H600" s="120"/>
      <c r="I600" s="121"/>
      <c r="J600" s="119"/>
      <c r="K600" s="120"/>
      <c r="L600" s="120"/>
      <c r="M600" s="120"/>
      <c r="N600" s="120"/>
      <c r="O600" s="120"/>
      <c r="P600" s="120"/>
      <c r="Q600" s="120"/>
      <c r="R600" s="121"/>
    </row>
    <row r="601" spans="1:18" x14ac:dyDescent="0.25">
      <c r="A601" s="119"/>
      <c r="B601" s="120"/>
      <c r="C601" s="120"/>
      <c r="D601" s="120"/>
      <c r="E601" s="120"/>
      <c r="F601" s="120"/>
      <c r="G601" s="120"/>
      <c r="H601" s="120"/>
      <c r="I601" s="121"/>
      <c r="J601" s="119"/>
      <c r="K601" s="120"/>
      <c r="L601" s="120"/>
      <c r="M601" s="120"/>
      <c r="N601" s="120"/>
      <c r="O601" s="120"/>
      <c r="P601" s="120"/>
      <c r="Q601" s="120"/>
      <c r="R601" s="121"/>
    </row>
    <row r="602" spans="1:18" x14ac:dyDescent="0.25">
      <c r="A602" s="119"/>
      <c r="B602" s="120"/>
      <c r="C602" s="120"/>
      <c r="D602" s="120"/>
      <c r="E602" s="120"/>
      <c r="F602" s="120"/>
      <c r="G602" s="120"/>
      <c r="H602" s="120"/>
      <c r="I602" s="121"/>
      <c r="J602" s="119"/>
      <c r="K602" s="120"/>
      <c r="L602" s="120"/>
      <c r="M602" s="120"/>
      <c r="N602" s="120"/>
      <c r="O602" s="120"/>
      <c r="P602" s="120"/>
      <c r="Q602" s="120"/>
      <c r="R602" s="121"/>
    </row>
    <row r="603" spans="1:18" x14ac:dyDescent="0.25">
      <c r="A603" s="119"/>
      <c r="B603" s="120"/>
      <c r="C603" s="120"/>
      <c r="D603" s="120"/>
      <c r="E603" s="120"/>
      <c r="F603" s="120"/>
      <c r="G603" s="120"/>
      <c r="H603" s="120"/>
      <c r="I603" s="121"/>
      <c r="J603" s="119"/>
      <c r="K603" s="120"/>
      <c r="L603" s="120"/>
      <c r="M603" s="120"/>
      <c r="N603" s="120"/>
      <c r="O603" s="120"/>
      <c r="P603" s="120"/>
      <c r="Q603" s="120"/>
      <c r="R603" s="121"/>
    </row>
    <row r="604" spans="1:18" x14ac:dyDescent="0.25">
      <c r="A604" s="119"/>
      <c r="B604" s="120"/>
      <c r="C604" s="120"/>
      <c r="D604" s="120"/>
      <c r="E604" s="120"/>
      <c r="F604" s="120"/>
      <c r="G604" s="120"/>
      <c r="H604" s="120"/>
      <c r="I604" s="121"/>
      <c r="J604" s="119"/>
      <c r="K604" s="120"/>
      <c r="L604" s="120"/>
      <c r="M604" s="120"/>
      <c r="N604" s="120"/>
      <c r="O604" s="120"/>
      <c r="P604" s="120"/>
      <c r="Q604" s="120"/>
      <c r="R604" s="121"/>
    </row>
    <row r="605" spans="1:18" x14ac:dyDescent="0.25">
      <c r="A605" s="119"/>
      <c r="B605" s="120"/>
      <c r="C605" s="120"/>
      <c r="D605" s="120"/>
      <c r="E605" s="120"/>
      <c r="F605" s="120"/>
      <c r="G605" s="120"/>
      <c r="H605" s="120"/>
      <c r="I605" s="121"/>
      <c r="J605" s="119"/>
      <c r="K605" s="120"/>
      <c r="L605" s="120"/>
      <c r="M605" s="120"/>
      <c r="N605" s="120"/>
      <c r="O605" s="120"/>
      <c r="P605" s="120"/>
      <c r="Q605" s="120"/>
      <c r="R605" s="121"/>
    </row>
    <row r="606" spans="1:18" x14ac:dyDescent="0.25">
      <c r="A606" s="119"/>
      <c r="B606" s="120"/>
      <c r="C606" s="120"/>
      <c r="D606" s="120"/>
      <c r="E606" s="120"/>
      <c r="F606" s="120"/>
      <c r="G606" s="120"/>
      <c r="H606" s="120"/>
      <c r="I606" s="121"/>
      <c r="J606" s="119"/>
      <c r="K606" s="120"/>
      <c r="L606" s="120"/>
      <c r="M606" s="120"/>
      <c r="N606" s="120"/>
      <c r="O606" s="120"/>
      <c r="P606" s="120"/>
      <c r="Q606" s="120"/>
      <c r="R606" s="121"/>
    </row>
    <row r="607" spans="1:18" x14ac:dyDescent="0.25">
      <c r="A607" s="119"/>
      <c r="B607" s="120"/>
      <c r="C607" s="120"/>
      <c r="D607" s="120"/>
      <c r="E607" s="120"/>
      <c r="F607" s="120"/>
      <c r="G607" s="120"/>
      <c r="H607" s="120"/>
      <c r="I607" s="121"/>
      <c r="J607" s="119"/>
      <c r="K607" s="120"/>
      <c r="L607" s="120"/>
      <c r="M607" s="120"/>
      <c r="N607" s="120"/>
      <c r="O607" s="120"/>
      <c r="P607" s="120"/>
      <c r="Q607" s="120"/>
      <c r="R607" s="121"/>
    </row>
    <row r="608" spans="1:18" x14ac:dyDescent="0.25">
      <c r="A608" s="119"/>
      <c r="B608" s="120"/>
      <c r="C608" s="120"/>
      <c r="D608" s="120"/>
      <c r="E608" s="120"/>
      <c r="F608" s="120"/>
      <c r="G608" s="120"/>
      <c r="H608" s="120"/>
      <c r="I608" s="121"/>
      <c r="J608" s="119"/>
      <c r="K608" s="120"/>
      <c r="L608" s="120"/>
      <c r="M608" s="120"/>
      <c r="N608" s="120"/>
      <c r="O608" s="120"/>
      <c r="P608" s="120"/>
      <c r="Q608" s="120"/>
      <c r="R608" s="121"/>
    </row>
    <row r="609" spans="1:18" x14ac:dyDescent="0.25">
      <c r="A609" s="119"/>
      <c r="B609" s="120"/>
      <c r="C609" s="120"/>
      <c r="D609" s="120"/>
      <c r="E609" s="120"/>
      <c r="F609" s="120"/>
      <c r="G609" s="120"/>
      <c r="H609" s="120"/>
      <c r="I609" s="121"/>
      <c r="J609" s="119"/>
      <c r="K609" s="120"/>
      <c r="L609" s="120"/>
      <c r="M609" s="120"/>
      <c r="N609" s="120"/>
      <c r="O609" s="120"/>
      <c r="P609" s="120"/>
      <c r="Q609" s="120"/>
      <c r="R609" s="121"/>
    </row>
    <row r="610" spans="1:18" x14ac:dyDescent="0.25">
      <c r="A610" s="119"/>
      <c r="B610" s="120"/>
      <c r="C610" s="120"/>
      <c r="D610" s="120"/>
      <c r="E610" s="120"/>
      <c r="F610" s="120"/>
      <c r="G610" s="120"/>
      <c r="H610" s="120"/>
      <c r="I610" s="121"/>
      <c r="J610" s="119"/>
      <c r="K610" s="120"/>
      <c r="L610" s="120"/>
      <c r="M610" s="120"/>
      <c r="N610" s="120"/>
      <c r="O610" s="120"/>
      <c r="P610" s="120"/>
      <c r="Q610" s="120"/>
      <c r="R610" s="121"/>
    </row>
    <row r="611" spans="1:18" x14ac:dyDescent="0.25">
      <c r="A611" s="119"/>
      <c r="B611" s="120"/>
      <c r="C611" s="120"/>
      <c r="D611" s="120"/>
      <c r="E611" s="120"/>
      <c r="F611" s="120"/>
      <c r="G611" s="120"/>
      <c r="H611" s="120"/>
      <c r="I611" s="121"/>
      <c r="J611" s="119"/>
      <c r="K611" s="120"/>
      <c r="L611" s="120"/>
      <c r="M611" s="120"/>
      <c r="N611" s="120"/>
      <c r="O611" s="120"/>
      <c r="P611" s="120"/>
      <c r="Q611" s="120"/>
      <c r="R611" s="121"/>
    </row>
    <row r="612" spans="1:18" x14ac:dyDescent="0.25">
      <c r="A612" s="119"/>
      <c r="B612" s="120"/>
      <c r="C612" s="120"/>
      <c r="D612" s="120"/>
      <c r="E612" s="120"/>
      <c r="F612" s="120"/>
      <c r="G612" s="120"/>
      <c r="H612" s="120"/>
      <c r="I612" s="121"/>
      <c r="J612" s="119"/>
      <c r="K612" s="120"/>
      <c r="L612" s="120"/>
      <c r="M612" s="120"/>
      <c r="N612" s="120"/>
      <c r="O612" s="120"/>
      <c r="P612" s="120"/>
      <c r="Q612" s="120"/>
      <c r="R612" s="121"/>
    </row>
    <row r="613" spans="1:18" x14ac:dyDescent="0.25">
      <c r="A613" s="119"/>
      <c r="B613" s="120"/>
      <c r="C613" s="120"/>
      <c r="D613" s="120"/>
      <c r="E613" s="120"/>
      <c r="F613" s="120"/>
      <c r="G613" s="120"/>
      <c r="H613" s="120"/>
      <c r="I613" s="121"/>
      <c r="J613" s="119"/>
      <c r="K613" s="120"/>
      <c r="L613" s="120"/>
      <c r="M613" s="120"/>
      <c r="N613" s="120"/>
      <c r="O613" s="120"/>
      <c r="P613" s="120"/>
      <c r="Q613" s="120"/>
      <c r="R613" s="121"/>
    </row>
    <row r="614" spans="1:18" x14ac:dyDescent="0.25">
      <c r="A614" s="119"/>
      <c r="B614" s="120"/>
      <c r="C614" s="120"/>
      <c r="D614" s="120"/>
      <c r="E614" s="120"/>
      <c r="F614" s="120"/>
      <c r="G614" s="120"/>
      <c r="H614" s="120"/>
      <c r="I614" s="121"/>
      <c r="J614" s="119"/>
      <c r="K614" s="120"/>
      <c r="L614" s="120"/>
      <c r="M614" s="120"/>
      <c r="N614" s="120"/>
      <c r="O614" s="120"/>
      <c r="P614" s="120"/>
      <c r="Q614" s="120"/>
      <c r="R614" s="121"/>
    </row>
    <row r="615" spans="1:18" x14ac:dyDescent="0.25">
      <c r="A615" s="119"/>
      <c r="B615" s="120"/>
      <c r="C615" s="120"/>
      <c r="D615" s="120"/>
      <c r="E615" s="120"/>
      <c r="F615" s="120"/>
      <c r="G615" s="120"/>
      <c r="H615" s="120"/>
      <c r="I615" s="121"/>
      <c r="J615" s="119"/>
      <c r="K615" s="120"/>
      <c r="L615" s="120"/>
      <c r="M615" s="120"/>
      <c r="N615" s="120"/>
      <c r="O615" s="120"/>
      <c r="P615" s="120"/>
      <c r="Q615" s="120"/>
      <c r="R615" s="121"/>
    </row>
    <row r="616" spans="1:18" x14ac:dyDescent="0.25">
      <c r="A616" s="119"/>
      <c r="B616" s="120"/>
      <c r="C616" s="120"/>
      <c r="D616" s="120"/>
      <c r="E616" s="120"/>
      <c r="F616" s="120"/>
      <c r="G616" s="120"/>
      <c r="H616" s="120"/>
      <c r="I616" s="121"/>
      <c r="J616" s="119"/>
      <c r="K616" s="120"/>
      <c r="L616" s="120"/>
      <c r="M616" s="120"/>
      <c r="N616" s="120"/>
      <c r="O616" s="120"/>
      <c r="P616" s="120"/>
      <c r="Q616" s="120"/>
      <c r="R616" s="121"/>
    </row>
    <row r="617" spans="1:18" x14ac:dyDescent="0.25">
      <c r="A617" s="119"/>
      <c r="B617" s="120"/>
      <c r="C617" s="120"/>
      <c r="D617" s="120"/>
      <c r="E617" s="120"/>
      <c r="F617" s="120"/>
      <c r="G617" s="120"/>
      <c r="H617" s="120"/>
      <c r="I617" s="121"/>
      <c r="J617" s="119"/>
      <c r="K617" s="120"/>
      <c r="L617" s="120"/>
      <c r="M617" s="120"/>
      <c r="N617" s="120"/>
      <c r="O617" s="120"/>
      <c r="P617" s="120"/>
      <c r="Q617" s="120"/>
      <c r="R617" s="121"/>
    </row>
    <row r="618" spans="1:18" x14ac:dyDescent="0.25">
      <c r="A618" s="119"/>
      <c r="B618" s="120"/>
      <c r="C618" s="120"/>
      <c r="D618" s="120"/>
      <c r="E618" s="120"/>
      <c r="F618" s="120"/>
      <c r="G618" s="120"/>
      <c r="H618" s="120"/>
      <c r="I618" s="121"/>
      <c r="J618" s="119"/>
      <c r="K618" s="120"/>
      <c r="L618" s="120"/>
      <c r="M618" s="120"/>
      <c r="N618" s="120"/>
      <c r="O618" s="120"/>
      <c r="P618" s="120"/>
      <c r="Q618" s="120"/>
      <c r="R618" s="121"/>
    </row>
    <row r="619" spans="1:18" x14ac:dyDescent="0.25">
      <c r="A619" s="119"/>
      <c r="B619" s="120"/>
      <c r="C619" s="120"/>
      <c r="D619" s="120"/>
      <c r="E619" s="120"/>
      <c r="F619" s="120"/>
      <c r="G619" s="120"/>
      <c r="H619" s="120"/>
      <c r="I619" s="121"/>
      <c r="J619" s="119"/>
      <c r="K619" s="120"/>
      <c r="L619" s="120"/>
      <c r="M619" s="120"/>
      <c r="N619" s="120"/>
      <c r="O619" s="120"/>
      <c r="P619" s="120"/>
      <c r="Q619" s="120"/>
      <c r="R619" s="121"/>
    </row>
    <row r="620" spans="1:18" x14ac:dyDescent="0.25">
      <c r="A620" s="119"/>
      <c r="B620" s="120"/>
      <c r="C620" s="120"/>
      <c r="D620" s="120"/>
      <c r="E620" s="120"/>
      <c r="F620" s="120"/>
      <c r="G620" s="120"/>
      <c r="H620" s="120"/>
      <c r="I620" s="121"/>
      <c r="J620" s="119"/>
      <c r="K620" s="120"/>
      <c r="L620" s="120"/>
      <c r="M620" s="120"/>
      <c r="N620" s="120"/>
      <c r="O620" s="120"/>
      <c r="P620" s="120"/>
      <c r="Q620" s="120"/>
      <c r="R620" s="121"/>
    </row>
    <row r="621" spans="1:18" x14ac:dyDescent="0.25">
      <c r="A621" s="119"/>
      <c r="B621" s="120"/>
      <c r="C621" s="120"/>
      <c r="D621" s="120"/>
      <c r="E621" s="120"/>
      <c r="F621" s="120"/>
      <c r="G621" s="120"/>
      <c r="H621" s="120"/>
      <c r="I621" s="121"/>
      <c r="J621" s="119"/>
      <c r="K621" s="120"/>
      <c r="L621" s="120"/>
      <c r="M621" s="120"/>
      <c r="N621" s="120"/>
      <c r="O621" s="120"/>
      <c r="P621" s="120"/>
      <c r="Q621" s="120"/>
      <c r="R621" s="121"/>
    </row>
    <row r="622" spans="1:18" x14ac:dyDescent="0.25">
      <c r="A622" s="119"/>
      <c r="B622" s="120"/>
      <c r="C622" s="120"/>
      <c r="D622" s="120"/>
      <c r="E622" s="120"/>
      <c r="F622" s="120"/>
      <c r="G622" s="120"/>
      <c r="H622" s="120"/>
      <c r="I622" s="121"/>
      <c r="J622" s="119"/>
      <c r="K622" s="120"/>
      <c r="L622" s="120"/>
      <c r="M622" s="120"/>
      <c r="N622" s="120"/>
      <c r="O622" s="120"/>
      <c r="P622" s="120"/>
      <c r="Q622" s="120"/>
      <c r="R622" s="121"/>
    </row>
    <row r="623" spans="1:18" x14ac:dyDescent="0.25">
      <c r="A623" s="119"/>
      <c r="B623" s="120"/>
      <c r="C623" s="120"/>
      <c r="D623" s="120"/>
      <c r="E623" s="120"/>
      <c r="F623" s="120"/>
      <c r="G623" s="120"/>
      <c r="H623" s="120"/>
      <c r="I623" s="121"/>
      <c r="J623" s="119"/>
      <c r="K623" s="120"/>
      <c r="L623" s="120"/>
      <c r="M623" s="120"/>
      <c r="N623" s="120"/>
      <c r="O623" s="120"/>
      <c r="P623" s="120"/>
      <c r="Q623" s="120"/>
      <c r="R623" s="121"/>
    </row>
    <row r="624" spans="1:18" x14ac:dyDescent="0.25">
      <c r="A624" s="119"/>
      <c r="B624" s="120"/>
      <c r="C624" s="120"/>
      <c r="D624" s="120"/>
      <c r="E624" s="120"/>
      <c r="F624" s="120"/>
      <c r="G624" s="120"/>
      <c r="H624" s="120"/>
      <c r="I624" s="121"/>
      <c r="J624" s="119"/>
      <c r="K624" s="120"/>
      <c r="L624" s="120"/>
      <c r="M624" s="120"/>
      <c r="N624" s="120"/>
      <c r="O624" s="120"/>
      <c r="P624" s="120"/>
      <c r="Q624" s="120"/>
      <c r="R624" s="121"/>
    </row>
    <row r="625" spans="1:18" x14ac:dyDescent="0.25">
      <c r="A625" s="119"/>
      <c r="B625" s="120"/>
      <c r="C625" s="120"/>
      <c r="D625" s="120"/>
      <c r="E625" s="120"/>
      <c r="F625" s="120"/>
      <c r="G625" s="120"/>
      <c r="H625" s="120"/>
      <c r="I625" s="121"/>
      <c r="J625" s="119"/>
      <c r="K625" s="120"/>
      <c r="L625" s="120"/>
      <c r="M625" s="120"/>
      <c r="N625" s="120"/>
      <c r="O625" s="120"/>
      <c r="P625" s="120"/>
      <c r="Q625" s="120"/>
      <c r="R625" s="121"/>
    </row>
    <row r="626" spans="1:18" x14ac:dyDescent="0.25">
      <c r="A626" s="119"/>
      <c r="B626" s="120"/>
      <c r="C626" s="120"/>
      <c r="D626" s="120"/>
      <c r="E626" s="120"/>
      <c r="F626" s="120"/>
      <c r="G626" s="120"/>
      <c r="H626" s="120"/>
      <c r="I626" s="121"/>
      <c r="J626" s="119"/>
      <c r="K626" s="120"/>
      <c r="L626" s="120"/>
      <c r="M626" s="120"/>
      <c r="N626" s="120"/>
      <c r="O626" s="120"/>
      <c r="P626" s="120"/>
      <c r="Q626" s="120"/>
      <c r="R626" s="121"/>
    </row>
    <row r="627" spans="1:18" x14ac:dyDescent="0.25">
      <c r="A627" s="119"/>
      <c r="B627" s="120"/>
      <c r="C627" s="120"/>
      <c r="D627" s="120"/>
      <c r="E627" s="120"/>
      <c r="F627" s="120"/>
      <c r="G627" s="120"/>
      <c r="H627" s="120"/>
      <c r="I627" s="121"/>
      <c r="J627" s="119"/>
      <c r="K627" s="120"/>
      <c r="L627" s="120"/>
      <c r="M627" s="120"/>
      <c r="N627" s="120"/>
      <c r="O627" s="120"/>
      <c r="P627" s="120"/>
      <c r="Q627" s="120"/>
      <c r="R627" s="121"/>
    </row>
    <row r="628" spans="1:18" x14ac:dyDescent="0.25">
      <c r="A628" s="119"/>
      <c r="B628" s="120"/>
      <c r="C628" s="120"/>
      <c r="D628" s="120"/>
      <c r="E628" s="120"/>
      <c r="F628" s="120"/>
      <c r="G628" s="120"/>
      <c r="H628" s="120"/>
      <c r="I628" s="121"/>
      <c r="J628" s="119"/>
      <c r="K628" s="120"/>
      <c r="L628" s="120"/>
      <c r="M628" s="120"/>
      <c r="N628" s="120"/>
      <c r="O628" s="120"/>
      <c r="P628" s="120"/>
      <c r="Q628" s="120"/>
      <c r="R628" s="121"/>
    </row>
    <row r="629" spans="1:18" x14ac:dyDescent="0.25">
      <c r="A629" s="119"/>
      <c r="B629" s="120"/>
      <c r="C629" s="120"/>
      <c r="D629" s="120"/>
      <c r="E629" s="120"/>
      <c r="F629" s="120"/>
      <c r="G629" s="120"/>
      <c r="H629" s="120"/>
      <c r="I629" s="121"/>
      <c r="J629" s="119"/>
      <c r="K629" s="120"/>
      <c r="L629" s="120"/>
      <c r="M629" s="120"/>
      <c r="N629" s="120"/>
      <c r="O629" s="120"/>
      <c r="P629" s="120"/>
      <c r="Q629" s="120"/>
      <c r="R629" s="121"/>
    </row>
    <row r="630" spans="1:18" x14ac:dyDescent="0.25">
      <c r="A630" s="119"/>
      <c r="B630" s="120"/>
      <c r="C630" s="120"/>
      <c r="D630" s="120"/>
      <c r="E630" s="120"/>
      <c r="F630" s="120"/>
      <c r="G630" s="120"/>
      <c r="H630" s="120"/>
      <c r="I630" s="121"/>
      <c r="J630" s="119"/>
      <c r="K630" s="120"/>
      <c r="L630" s="120"/>
      <c r="M630" s="120"/>
      <c r="N630" s="120"/>
      <c r="O630" s="120"/>
      <c r="P630" s="120"/>
      <c r="Q630" s="120"/>
      <c r="R630" s="121"/>
    </row>
    <row r="631" spans="1:18" x14ac:dyDescent="0.25">
      <c r="A631" s="119"/>
      <c r="B631" s="120"/>
      <c r="C631" s="120"/>
      <c r="D631" s="120"/>
      <c r="E631" s="120"/>
      <c r="F631" s="120"/>
      <c r="G631" s="120"/>
      <c r="H631" s="120"/>
      <c r="I631" s="121"/>
      <c r="J631" s="119"/>
      <c r="K631" s="120"/>
      <c r="L631" s="120"/>
      <c r="M631" s="120"/>
      <c r="N631" s="120"/>
      <c r="O631" s="120"/>
      <c r="P631" s="120"/>
      <c r="Q631" s="120"/>
      <c r="R631" s="121"/>
    </row>
    <row r="632" spans="1:18" x14ac:dyDescent="0.25">
      <c r="A632" s="119"/>
      <c r="B632" s="120"/>
      <c r="C632" s="120"/>
      <c r="D632" s="120"/>
      <c r="E632" s="120"/>
      <c r="F632" s="120"/>
      <c r="G632" s="120"/>
      <c r="H632" s="120"/>
      <c r="I632" s="121"/>
      <c r="J632" s="119"/>
      <c r="K632" s="120"/>
      <c r="L632" s="120"/>
      <c r="M632" s="120"/>
      <c r="N632" s="120"/>
      <c r="O632" s="120"/>
      <c r="P632" s="120"/>
      <c r="Q632" s="120"/>
      <c r="R632" s="121"/>
    </row>
    <row r="633" spans="1:18" x14ac:dyDescent="0.25">
      <c r="A633" s="119"/>
      <c r="B633" s="120"/>
      <c r="C633" s="120"/>
      <c r="D633" s="120"/>
      <c r="E633" s="120"/>
      <c r="F633" s="120"/>
      <c r="G633" s="120"/>
      <c r="H633" s="120"/>
      <c r="I633" s="121"/>
      <c r="J633" s="119"/>
      <c r="K633" s="120"/>
      <c r="L633" s="120"/>
      <c r="M633" s="120"/>
      <c r="N633" s="120"/>
      <c r="O633" s="120"/>
      <c r="P633" s="120"/>
      <c r="Q633" s="120"/>
      <c r="R633" s="121"/>
    </row>
    <row r="634" spans="1:18" x14ac:dyDescent="0.25">
      <c r="A634" s="119"/>
      <c r="B634" s="120"/>
      <c r="C634" s="120"/>
      <c r="D634" s="120"/>
      <c r="E634" s="120"/>
      <c r="F634" s="120"/>
      <c r="G634" s="120"/>
      <c r="H634" s="120"/>
      <c r="I634" s="121"/>
      <c r="J634" s="119"/>
      <c r="K634" s="120"/>
      <c r="L634" s="120"/>
      <c r="M634" s="120"/>
      <c r="N634" s="120"/>
      <c r="O634" s="120"/>
      <c r="P634" s="120"/>
      <c r="Q634" s="120"/>
      <c r="R634" s="121"/>
    </row>
    <row r="635" spans="1:18" x14ac:dyDescent="0.25">
      <c r="A635" s="119"/>
      <c r="B635" s="120"/>
      <c r="C635" s="120"/>
      <c r="D635" s="120"/>
      <c r="E635" s="120"/>
      <c r="F635" s="120"/>
      <c r="G635" s="120"/>
      <c r="H635" s="120"/>
      <c r="I635" s="121"/>
      <c r="J635" s="119"/>
      <c r="K635" s="120"/>
      <c r="L635" s="120"/>
      <c r="M635" s="120"/>
      <c r="N635" s="120"/>
      <c r="O635" s="120"/>
      <c r="P635" s="120"/>
      <c r="Q635" s="120"/>
      <c r="R635" s="121"/>
    </row>
    <row r="636" spans="1:18" x14ac:dyDescent="0.25">
      <c r="A636" s="119"/>
      <c r="B636" s="120"/>
      <c r="C636" s="120"/>
      <c r="D636" s="120"/>
      <c r="E636" s="120"/>
      <c r="F636" s="120"/>
      <c r="G636" s="120"/>
      <c r="H636" s="120"/>
      <c r="I636" s="121"/>
      <c r="J636" s="119"/>
      <c r="K636" s="120"/>
      <c r="L636" s="120"/>
      <c r="M636" s="120"/>
      <c r="N636" s="120"/>
      <c r="O636" s="120"/>
      <c r="P636" s="120"/>
      <c r="Q636" s="120"/>
      <c r="R636" s="121"/>
    </row>
    <row r="637" spans="1:18" x14ac:dyDescent="0.25">
      <c r="A637" s="119"/>
      <c r="B637" s="120"/>
      <c r="C637" s="120"/>
      <c r="D637" s="120"/>
      <c r="E637" s="120"/>
      <c r="F637" s="120"/>
      <c r="G637" s="120"/>
      <c r="H637" s="120"/>
      <c r="I637" s="121"/>
      <c r="J637" s="119"/>
      <c r="K637" s="120"/>
      <c r="L637" s="120"/>
      <c r="M637" s="120"/>
      <c r="N637" s="120"/>
      <c r="O637" s="120"/>
      <c r="P637" s="120"/>
      <c r="Q637" s="120"/>
      <c r="R637" s="121"/>
    </row>
    <row r="638" spans="1:18" x14ac:dyDescent="0.25">
      <c r="A638" s="119"/>
      <c r="B638" s="120"/>
      <c r="C638" s="120"/>
      <c r="D638" s="120"/>
      <c r="E638" s="120"/>
      <c r="F638" s="120"/>
      <c r="G638" s="120"/>
      <c r="H638" s="120"/>
      <c r="I638" s="121"/>
      <c r="J638" s="119"/>
      <c r="K638" s="120"/>
      <c r="L638" s="120"/>
      <c r="M638" s="120"/>
      <c r="N638" s="120"/>
      <c r="O638" s="120"/>
      <c r="P638" s="120"/>
      <c r="Q638" s="120"/>
      <c r="R638" s="121"/>
    </row>
    <row r="639" spans="1:18" x14ac:dyDescent="0.25">
      <c r="A639" s="119"/>
      <c r="B639" s="120"/>
      <c r="C639" s="120"/>
      <c r="D639" s="120"/>
      <c r="E639" s="120"/>
      <c r="F639" s="120"/>
      <c r="G639" s="120"/>
      <c r="H639" s="120"/>
      <c r="I639" s="121"/>
      <c r="J639" s="119"/>
      <c r="K639" s="120"/>
      <c r="L639" s="120"/>
      <c r="M639" s="120"/>
      <c r="N639" s="120"/>
      <c r="O639" s="120"/>
      <c r="P639" s="120"/>
      <c r="Q639" s="120"/>
      <c r="R639" s="121"/>
    </row>
    <row r="640" spans="1:18" x14ac:dyDescent="0.25">
      <c r="A640" s="119"/>
      <c r="B640" s="120"/>
      <c r="C640" s="120"/>
      <c r="D640" s="120"/>
      <c r="E640" s="120"/>
      <c r="F640" s="120"/>
      <c r="G640" s="120"/>
      <c r="H640" s="120"/>
      <c r="I640" s="121"/>
      <c r="J640" s="119"/>
      <c r="K640" s="120"/>
      <c r="L640" s="120"/>
      <c r="M640" s="120"/>
      <c r="N640" s="120"/>
      <c r="O640" s="120"/>
      <c r="P640" s="120"/>
      <c r="Q640" s="120"/>
      <c r="R640" s="121"/>
    </row>
    <row r="641" spans="1:18" x14ac:dyDescent="0.25">
      <c r="A641" s="119"/>
      <c r="B641" s="120"/>
      <c r="C641" s="120"/>
      <c r="D641" s="120"/>
      <c r="E641" s="120"/>
      <c r="F641" s="120"/>
      <c r="G641" s="120"/>
      <c r="H641" s="120"/>
      <c r="I641" s="121"/>
      <c r="J641" s="119"/>
      <c r="K641" s="120"/>
      <c r="L641" s="120"/>
      <c r="M641" s="120"/>
      <c r="N641" s="120"/>
      <c r="O641" s="120"/>
      <c r="P641" s="120"/>
      <c r="Q641" s="120"/>
      <c r="R641" s="121"/>
    </row>
    <row r="642" spans="1:18" x14ac:dyDescent="0.25">
      <c r="A642" s="119"/>
      <c r="B642" s="120"/>
      <c r="C642" s="120"/>
      <c r="D642" s="120"/>
      <c r="E642" s="120"/>
      <c r="F642" s="120"/>
      <c r="G642" s="120"/>
      <c r="H642" s="120"/>
      <c r="I642" s="121"/>
      <c r="J642" s="119"/>
      <c r="K642" s="120"/>
      <c r="L642" s="120"/>
      <c r="M642" s="120"/>
      <c r="N642" s="120"/>
      <c r="O642" s="120"/>
      <c r="P642" s="120"/>
      <c r="Q642" s="120"/>
      <c r="R642" s="121"/>
    </row>
    <row r="643" spans="1:18" x14ac:dyDescent="0.25">
      <c r="A643" s="119"/>
      <c r="B643" s="120"/>
      <c r="C643" s="120"/>
      <c r="D643" s="120"/>
      <c r="E643" s="120"/>
      <c r="F643" s="120"/>
      <c r="G643" s="120"/>
      <c r="H643" s="120"/>
      <c r="I643" s="121"/>
      <c r="J643" s="119"/>
      <c r="K643" s="120"/>
      <c r="L643" s="120"/>
      <c r="M643" s="120"/>
      <c r="N643" s="120"/>
      <c r="O643" s="120"/>
      <c r="P643" s="120"/>
      <c r="Q643" s="120"/>
      <c r="R643" s="121"/>
    </row>
    <row r="644" spans="1:18" x14ac:dyDescent="0.25">
      <c r="A644" s="119"/>
      <c r="B644" s="120"/>
      <c r="C644" s="120"/>
      <c r="D644" s="120"/>
      <c r="E644" s="120"/>
      <c r="F644" s="120"/>
      <c r="G644" s="120"/>
      <c r="H644" s="120"/>
      <c r="I644" s="121"/>
      <c r="J644" s="119"/>
      <c r="K644" s="120"/>
      <c r="L644" s="120"/>
      <c r="M644" s="120"/>
      <c r="N644" s="120"/>
      <c r="O644" s="120"/>
      <c r="P644" s="120"/>
      <c r="Q644" s="120"/>
      <c r="R644" s="121"/>
    </row>
    <row r="645" spans="1:18" x14ac:dyDescent="0.25">
      <c r="A645" s="119"/>
      <c r="B645" s="120"/>
      <c r="C645" s="120"/>
      <c r="D645" s="120"/>
      <c r="E645" s="120"/>
      <c r="F645" s="120"/>
      <c r="G645" s="120"/>
      <c r="H645" s="120"/>
      <c r="I645" s="121"/>
      <c r="J645" s="119"/>
      <c r="K645" s="120"/>
      <c r="L645" s="120"/>
      <c r="M645" s="120"/>
      <c r="N645" s="120"/>
      <c r="O645" s="120"/>
      <c r="P645" s="120"/>
      <c r="Q645" s="120"/>
      <c r="R645" s="121"/>
    </row>
    <row r="646" spans="1:18" x14ac:dyDescent="0.25">
      <c r="A646" s="119"/>
      <c r="B646" s="120"/>
      <c r="C646" s="120"/>
      <c r="D646" s="120"/>
      <c r="E646" s="120"/>
      <c r="F646" s="120"/>
      <c r="G646" s="120"/>
      <c r="H646" s="120"/>
      <c r="I646" s="121"/>
      <c r="J646" s="119"/>
      <c r="K646" s="120"/>
      <c r="L646" s="120"/>
      <c r="M646" s="120"/>
      <c r="N646" s="120"/>
      <c r="O646" s="120"/>
      <c r="P646" s="120"/>
      <c r="Q646" s="120"/>
      <c r="R646" s="121"/>
    </row>
    <row r="647" spans="1:18" x14ac:dyDescent="0.25">
      <c r="A647" s="119"/>
      <c r="B647" s="120"/>
      <c r="C647" s="120"/>
      <c r="D647" s="120"/>
      <c r="E647" s="120"/>
      <c r="F647" s="120"/>
      <c r="G647" s="120"/>
      <c r="H647" s="120"/>
      <c r="I647" s="121"/>
      <c r="J647" s="119"/>
      <c r="K647" s="120"/>
      <c r="L647" s="120"/>
      <c r="M647" s="120"/>
      <c r="N647" s="120"/>
      <c r="O647" s="120"/>
      <c r="P647" s="120"/>
      <c r="Q647" s="120"/>
      <c r="R647" s="121"/>
    </row>
    <row r="648" spans="1:18" x14ac:dyDescent="0.25">
      <c r="A648" s="119"/>
      <c r="B648" s="120"/>
      <c r="C648" s="120"/>
      <c r="D648" s="120"/>
      <c r="E648" s="120"/>
      <c r="F648" s="120"/>
      <c r="G648" s="120"/>
      <c r="H648" s="120"/>
      <c r="I648" s="121"/>
      <c r="J648" s="119"/>
      <c r="K648" s="120"/>
      <c r="L648" s="120"/>
      <c r="M648" s="120"/>
      <c r="N648" s="120"/>
      <c r="O648" s="120"/>
      <c r="P648" s="120"/>
      <c r="Q648" s="120"/>
      <c r="R648" s="121"/>
    </row>
    <row r="649" spans="1:18" x14ac:dyDescent="0.25">
      <c r="A649" s="119"/>
      <c r="B649" s="120"/>
      <c r="C649" s="120"/>
      <c r="D649" s="120"/>
      <c r="E649" s="120"/>
      <c r="F649" s="120"/>
      <c r="G649" s="120"/>
      <c r="H649" s="120"/>
      <c r="I649" s="121"/>
      <c r="J649" s="119"/>
      <c r="K649" s="120"/>
      <c r="L649" s="120"/>
      <c r="M649" s="120"/>
      <c r="N649" s="120"/>
      <c r="O649" s="120"/>
      <c r="P649" s="120"/>
      <c r="Q649" s="120"/>
      <c r="R649" s="121"/>
    </row>
    <row r="650" spans="1:18" x14ac:dyDescent="0.25">
      <c r="A650" s="119"/>
      <c r="B650" s="120"/>
      <c r="C650" s="120"/>
      <c r="D650" s="120"/>
      <c r="E650" s="120"/>
      <c r="F650" s="120"/>
      <c r="G650" s="120"/>
      <c r="H650" s="120"/>
      <c r="I650" s="121"/>
      <c r="J650" s="119"/>
      <c r="K650" s="120"/>
      <c r="L650" s="120"/>
      <c r="M650" s="120"/>
      <c r="N650" s="120"/>
      <c r="O650" s="120"/>
      <c r="P650" s="120"/>
      <c r="Q650" s="120"/>
      <c r="R650" s="121"/>
    </row>
    <row r="651" spans="1:18" x14ac:dyDescent="0.25">
      <c r="A651" s="119"/>
      <c r="B651" s="120"/>
      <c r="C651" s="120"/>
      <c r="D651" s="120"/>
      <c r="E651" s="120"/>
      <c r="F651" s="120"/>
      <c r="G651" s="120"/>
      <c r="H651" s="120"/>
      <c r="I651" s="121"/>
      <c r="J651" s="119"/>
      <c r="K651" s="120"/>
      <c r="L651" s="120"/>
      <c r="M651" s="120"/>
      <c r="N651" s="120"/>
      <c r="O651" s="120"/>
      <c r="P651" s="120"/>
      <c r="Q651" s="120"/>
      <c r="R651" s="121"/>
    </row>
    <row r="652" spans="1:18" x14ac:dyDescent="0.25">
      <c r="A652" s="119"/>
      <c r="B652" s="120"/>
      <c r="C652" s="120"/>
      <c r="D652" s="120"/>
      <c r="E652" s="120"/>
      <c r="F652" s="120"/>
      <c r="G652" s="120"/>
      <c r="H652" s="120"/>
      <c r="I652" s="121"/>
      <c r="J652" s="119"/>
      <c r="K652" s="120"/>
      <c r="L652" s="120"/>
      <c r="M652" s="120"/>
      <c r="N652" s="120"/>
      <c r="O652" s="120"/>
      <c r="P652" s="120"/>
      <c r="Q652" s="120"/>
      <c r="R652" s="121"/>
    </row>
    <row r="653" spans="1:18" x14ac:dyDescent="0.25">
      <c r="A653" s="119"/>
      <c r="B653" s="120"/>
      <c r="C653" s="120"/>
      <c r="D653" s="120"/>
      <c r="E653" s="120"/>
      <c r="F653" s="120"/>
      <c r="G653" s="120"/>
      <c r="H653" s="120"/>
      <c r="I653" s="121"/>
      <c r="J653" s="119"/>
      <c r="K653" s="120"/>
      <c r="L653" s="120"/>
      <c r="M653" s="120"/>
      <c r="N653" s="120"/>
      <c r="O653" s="120"/>
      <c r="P653" s="120"/>
      <c r="Q653" s="120"/>
      <c r="R653" s="121"/>
    </row>
    <row r="654" spans="1:18" x14ac:dyDescent="0.25">
      <c r="A654" s="119"/>
      <c r="B654" s="120"/>
      <c r="C654" s="120"/>
      <c r="D654" s="120"/>
      <c r="E654" s="120"/>
      <c r="F654" s="120"/>
      <c r="G654" s="120"/>
      <c r="H654" s="120"/>
      <c r="I654" s="121"/>
      <c r="J654" s="119"/>
      <c r="K654" s="120"/>
      <c r="L654" s="120"/>
      <c r="M654" s="120"/>
      <c r="N654" s="120"/>
      <c r="O654" s="120"/>
      <c r="P654" s="120"/>
      <c r="Q654" s="120"/>
      <c r="R654" s="121"/>
    </row>
    <row r="655" spans="1:18" x14ac:dyDescent="0.25">
      <c r="A655" s="119"/>
      <c r="B655" s="120"/>
      <c r="C655" s="120"/>
      <c r="D655" s="120"/>
      <c r="E655" s="120"/>
      <c r="F655" s="120"/>
      <c r="G655" s="120"/>
      <c r="H655" s="120"/>
      <c r="I655" s="121"/>
      <c r="J655" s="119"/>
      <c r="K655" s="120"/>
      <c r="L655" s="120"/>
      <c r="M655" s="120"/>
      <c r="N655" s="120"/>
      <c r="O655" s="120"/>
      <c r="P655" s="120"/>
      <c r="Q655" s="120"/>
      <c r="R655" s="121"/>
    </row>
    <row r="656" spans="1:18" x14ac:dyDescent="0.25">
      <c r="A656" s="119"/>
      <c r="B656" s="120"/>
      <c r="C656" s="120"/>
      <c r="D656" s="120"/>
      <c r="E656" s="120"/>
      <c r="F656" s="120"/>
      <c r="G656" s="120"/>
      <c r="H656" s="120"/>
      <c r="I656" s="121"/>
      <c r="J656" s="119"/>
      <c r="K656" s="120"/>
      <c r="L656" s="120"/>
      <c r="M656" s="120"/>
      <c r="N656" s="120"/>
      <c r="O656" s="120"/>
      <c r="P656" s="120"/>
      <c r="Q656" s="120"/>
      <c r="R656" s="121"/>
    </row>
    <row r="657" spans="1:18" x14ac:dyDescent="0.25">
      <c r="A657" s="119"/>
      <c r="B657" s="120"/>
      <c r="C657" s="120"/>
      <c r="D657" s="120"/>
      <c r="E657" s="120"/>
      <c r="F657" s="120"/>
      <c r="G657" s="120"/>
      <c r="H657" s="120"/>
      <c r="I657" s="121"/>
      <c r="J657" s="119"/>
      <c r="K657" s="120"/>
      <c r="L657" s="120"/>
      <c r="M657" s="120"/>
      <c r="N657" s="120"/>
      <c r="O657" s="120"/>
      <c r="P657" s="120"/>
      <c r="Q657" s="120"/>
      <c r="R657" s="121"/>
    </row>
    <row r="658" spans="1:18" x14ac:dyDescent="0.25">
      <c r="A658" s="119"/>
      <c r="B658" s="120"/>
      <c r="C658" s="120"/>
      <c r="D658" s="120"/>
      <c r="E658" s="120"/>
      <c r="F658" s="120"/>
      <c r="G658" s="120"/>
      <c r="H658" s="120"/>
      <c r="I658" s="121"/>
      <c r="J658" s="119"/>
      <c r="K658" s="120"/>
      <c r="L658" s="120"/>
      <c r="M658" s="120"/>
      <c r="N658" s="120"/>
      <c r="O658" s="120"/>
      <c r="P658" s="120"/>
      <c r="Q658" s="120"/>
      <c r="R658" s="121"/>
    </row>
    <row r="659" spans="1:18" x14ac:dyDescent="0.25">
      <c r="A659" s="119"/>
      <c r="B659" s="120"/>
      <c r="C659" s="120"/>
      <c r="D659" s="120"/>
      <c r="E659" s="120"/>
      <c r="F659" s="120"/>
      <c r="G659" s="120"/>
      <c r="H659" s="120"/>
      <c r="I659" s="121"/>
      <c r="J659" s="119"/>
      <c r="K659" s="120"/>
      <c r="L659" s="120"/>
      <c r="M659" s="120"/>
      <c r="N659" s="120"/>
      <c r="O659" s="120"/>
      <c r="P659" s="120"/>
      <c r="Q659" s="120"/>
      <c r="R659" s="121"/>
    </row>
    <row r="660" spans="1:18" x14ac:dyDescent="0.25">
      <c r="A660" s="119"/>
      <c r="B660" s="120"/>
      <c r="C660" s="120"/>
      <c r="D660" s="120"/>
      <c r="E660" s="120"/>
      <c r="F660" s="120"/>
      <c r="G660" s="120"/>
      <c r="H660" s="120"/>
      <c r="I660" s="121"/>
      <c r="J660" s="119"/>
      <c r="K660" s="120"/>
      <c r="L660" s="120"/>
      <c r="M660" s="120"/>
      <c r="N660" s="120"/>
      <c r="O660" s="120"/>
      <c r="P660" s="120"/>
      <c r="Q660" s="120"/>
      <c r="R660" s="121"/>
    </row>
    <row r="661" spans="1:18" x14ac:dyDescent="0.25">
      <c r="A661" s="119"/>
      <c r="B661" s="120"/>
      <c r="C661" s="120"/>
      <c r="D661" s="120"/>
      <c r="E661" s="120"/>
      <c r="F661" s="120"/>
      <c r="G661" s="120"/>
      <c r="H661" s="120"/>
      <c r="I661" s="121"/>
      <c r="J661" s="119"/>
      <c r="K661" s="120"/>
      <c r="L661" s="120"/>
      <c r="M661" s="120"/>
      <c r="N661" s="120"/>
      <c r="O661" s="120"/>
      <c r="P661" s="120"/>
      <c r="Q661" s="120"/>
      <c r="R661" s="121"/>
    </row>
    <row r="662" spans="1:18" x14ac:dyDescent="0.25">
      <c r="A662" s="119"/>
      <c r="B662" s="120"/>
      <c r="C662" s="120"/>
      <c r="D662" s="120"/>
      <c r="E662" s="120"/>
      <c r="F662" s="120"/>
      <c r="G662" s="120"/>
      <c r="H662" s="120"/>
      <c r="I662" s="121"/>
      <c r="J662" s="119"/>
      <c r="K662" s="120"/>
      <c r="L662" s="120"/>
      <c r="M662" s="120"/>
      <c r="N662" s="120"/>
      <c r="O662" s="120"/>
      <c r="P662" s="120"/>
      <c r="Q662" s="120"/>
      <c r="R662" s="121"/>
    </row>
    <row r="663" spans="1:18" x14ac:dyDescent="0.25">
      <c r="A663" s="119"/>
      <c r="B663" s="120"/>
      <c r="C663" s="120"/>
      <c r="D663" s="120"/>
      <c r="E663" s="120"/>
      <c r="F663" s="120"/>
      <c r="G663" s="120"/>
      <c r="H663" s="120"/>
      <c r="I663" s="121"/>
      <c r="J663" s="119"/>
      <c r="K663" s="120"/>
      <c r="L663" s="120"/>
      <c r="M663" s="120"/>
      <c r="N663" s="120"/>
      <c r="O663" s="120"/>
      <c r="P663" s="120"/>
      <c r="Q663" s="120"/>
      <c r="R663" s="121"/>
    </row>
    <row r="664" spans="1:18" x14ac:dyDescent="0.25">
      <c r="A664" s="119"/>
      <c r="B664" s="120"/>
      <c r="C664" s="120"/>
      <c r="D664" s="120"/>
      <c r="E664" s="120"/>
      <c r="F664" s="120"/>
      <c r="G664" s="120"/>
      <c r="H664" s="120"/>
      <c r="I664" s="121"/>
      <c r="J664" s="119"/>
      <c r="K664" s="120"/>
      <c r="L664" s="120"/>
      <c r="M664" s="120"/>
      <c r="N664" s="120"/>
      <c r="O664" s="120"/>
      <c r="P664" s="120"/>
      <c r="Q664" s="120"/>
      <c r="R664" s="121"/>
    </row>
    <row r="665" spans="1:18" x14ac:dyDescent="0.25">
      <c r="A665" s="119"/>
      <c r="B665" s="120"/>
      <c r="C665" s="120"/>
      <c r="D665" s="120"/>
      <c r="E665" s="120"/>
      <c r="F665" s="120"/>
      <c r="G665" s="120"/>
      <c r="H665" s="120"/>
      <c r="I665" s="121"/>
      <c r="J665" s="119"/>
      <c r="K665" s="120"/>
      <c r="L665" s="120"/>
      <c r="M665" s="120"/>
      <c r="N665" s="120"/>
      <c r="O665" s="120"/>
      <c r="P665" s="120"/>
      <c r="Q665" s="120"/>
      <c r="R665" s="121"/>
    </row>
    <row r="666" spans="1:18" x14ac:dyDescent="0.25">
      <c r="A666" s="119"/>
      <c r="B666" s="120"/>
      <c r="C666" s="120"/>
      <c r="D666" s="120"/>
      <c r="E666" s="120"/>
      <c r="F666" s="120"/>
      <c r="G666" s="120"/>
      <c r="H666" s="120"/>
      <c r="I666" s="121"/>
      <c r="J666" s="119"/>
      <c r="K666" s="120"/>
      <c r="L666" s="120"/>
      <c r="M666" s="120"/>
      <c r="N666" s="120"/>
      <c r="O666" s="120"/>
      <c r="P666" s="120"/>
      <c r="Q666" s="120"/>
      <c r="R666" s="121"/>
    </row>
    <row r="667" spans="1:18" x14ac:dyDescent="0.25">
      <c r="A667" s="119"/>
      <c r="B667" s="120"/>
      <c r="C667" s="120"/>
      <c r="D667" s="120"/>
      <c r="E667" s="120"/>
      <c r="F667" s="120"/>
      <c r="G667" s="120"/>
      <c r="H667" s="120"/>
      <c r="I667" s="121"/>
      <c r="J667" s="119"/>
      <c r="K667" s="120"/>
      <c r="L667" s="120"/>
      <c r="M667" s="120"/>
      <c r="N667" s="120"/>
      <c r="O667" s="120"/>
      <c r="P667" s="120"/>
      <c r="Q667" s="120"/>
      <c r="R667" s="121"/>
    </row>
    <row r="668" spans="1:18" x14ac:dyDescent="0.25">
      <c r="A668" s="119"/>
      <c r="B668" s="120"/>
      <c r="C668" s="120"/>
      <c r="D668" s="120"/>
      <c r="E668" s="120"/>
      <c r="F668" s="120"/>
      <c r="G668" s="120"/>
      <c r="H668" s="120"/>
      <c r="I668" s="121"/>
      <c r="J668" s="119"/>
      <c r="K668" s="120"/>
      <c r="L668" s="120"/>
      <c r="M668" s="120"/>
      <c r="N668" s="120"/>
      <c r="O668" s="120"/>
      <c r="P668" s="120"/>
      <c r="Q668" s="120"/>
      <c r="R668" s="121"/>
    </row>
    <row r="669" spans="1:18" x14ac:dyDescent="0.25">
      <c r="A669" s="119"/>
      <c r="B669" s="120"/>
      <c r="C669" s="120"/>
      <c r="D669" s="120"/>
      <c r="E669" s="120"/>
      <c r="F669" s="120"/>
      <c r="G669" s="120"/>
      <c r="H669" s="120"/>
      <c r="I669" s="121"/>
      <c r="J669" s="119"/>
      <c r="K669" s="120"/>
      <c r="L669" s="120"/>
      <c r="M669" s="120"/>
      <c r="N669" s="120"/>
      <c r="O669" s="120"/>
      <c r="P669" s="120"/>
      <c r="Q669" s="120"/>
      <c r="R669" s="121"/>
    </row>
    <row r="670" spans="1:18" x14ac:dyDescent="0.25">
      <c r="A670" s="119"/>
      <c r="B670" s="120"/>
      <c r="C670" s="120"/>
      <c r="D670" s="120"/>
      <c r="E670" s="120"/>
      <c r="F670" s="120"/>
      <c r="G670" s="120"/>
      <c r="H670" s="120"/>
      <c r="I670" s="121"/>
      <c r="J670" s="119"/>
      <c r="K670" s="120"/>
      <c r="L670" s="120"/>
      <c r="M670" s="120"/>
      <c r="N670" s="120"/>
      <c r="O670" s="120"/>
      <c r="P670" s="120"/>
      <c r="Q670" s="120"/>
      <c r="R670" s="121"/>
    </row>
    <row r="671" spans="1:18" x14ac:dyDescent="0.25">
      <c r="A671" s="119"/>
      <c r="B671" s="120"/>
      <c r="C671" s="120"/>
      <c r="D671" s="120"/>
      <c r="E671" s="120"/>
      <c r="F671" s="120"/>
      <c r="G671" s="120"/>
      <c r="H671" s="120"/>
      <c r="I671" s="121"/>
      <c r="J671" s="119"/>
      <c r="K671" s="120"/>
      <c r="L671" s="120"/>
      <c r="M671" s="120"/>
      <c r="N671" s="120"/>
      <c r="O671" s="120"/>
      <c r="P671" s="120"/>
      <c r="Q671" s="120"/>
      <c r="R671" s="121"/>
    </row>
    <row r="672" spans="1:18" x14ac:dyDescent="0.25">
      <c r="A672" s="119"/>
      <c r="B672" s="120"/>
      <c r="C672" s="120"/>
      <c r="D672" s="120"/>
      <c r="E672" s="120"/>
      <c r="F672" s="120"/>
      <c r="G672" s="120"/>
      <c r="H672" s="120"/>
      <c r="I672" s="121"/>
      <c r="J672" s="119"/>
      <c r="K672" s="120"/>
      <c r="L672" s="120"/>
      <c r="M672" s="120"/>
      <c r="N672" s="120"/>
      <c r="O672" s="120"/>
      <c r="P672" s="120"/>
      <c r="Q672" s="120"/>
      <c r="R672" s="121"/>
    </row>
    <row r="673" spans="1:18" x14ac:dyDescent="0.25">
      <c r="A673" s="119"/>
      <c r="B673" s="120"/>
      <c r="C673" s="120"/>
      <c r="D673" s="120"/>
      <c r="E673" s="120"/>
      <c r="F673" s="120"/>
      <c r="G673" s="120"/>
      <c r="H673" s="120"/>
      <c r="I673" s="121"/>
      <c r="J673" s="119"/>
      <c r="K673" s="120"/>
      <c r="L673" s="120"/>
      <c r="M673" s="120"/>
      <c r="N673" s="120"/>
      <c r="O673" s="120"/>
      <c r="P673" s="120"/>
      <c r="Q673" s="120"/>
      <c r="R673" s="121"/>
    </row>
    <row r="674" spans="1:18" x14ac:dyDescent="0.25">
      <c r="A674" s="119"/>
      <c r="B674" s="120"/>
      <c r="C674" s="120"/>
      <c r="D674" s="120"/>
      <c r="E674" s="120"/>
      <c r="F674" s="120"/>
      <c r="G674" s="120"/>
      <c r="H674" s="120"/>
      <c r="I674" s="121"/>
      <c r="J674" s="119"/>
      <c r="K674" s="120"/>
      <c r="L674" s="120"/>
      <c r="M674" s="120"/>
      <c r="N674" s="120"/>
      <c r="O674" s="120"/>
      <c r="P674" s="120"/>
      <c r="Q674" s="120"/>
      <c r="R674" s="121"/>
    </row>
    <row r="675" spans="1:18" x14ac:dyDescent="0.25">
      <c r="A675" s="119"/>
      <c r="B675" s="120"/>
      <c r="C675" s="120"/>
      <c r="D675" s="120"/>
      <c r="E675" s="120"/>
      <c r="F675" s="120"/>
      <c r="G675" s="120"/>
      <c r="H675" s="120"/>
      <c r="I675" s="121"/>
      <c r="J675" s="119"/>
      <c r="K675" s="120"/>
      <c r="L675" s="120"/>
      <c r="M675" s="120"/>
      <c r="N675" s="120"/>
      <c r="O675" s="120"/>
      <c r="P675" s="120"/>
      <c r="Q675" s="120"/>
      <c r="R675" s="121"/>
    </row>
    <row r="676" spans="1:18" x14ac:dyDescent="0.25">
      <c r="A676" s="119"/>
      <c r="B676" s="120"/>
      <c r="C676" s="120"/>
      <c r="D676" s="120"/>
      <c r="E676" s="120"/>
      <c r="F676" s="120"/>
      <c r="G676" s="120"/>
      <c r="H676" s="120"/>
      <c r="I676" s="121"/>
      <c r="J676" s="119"/>
      <c r="K676" s="120"/>
      <c r="L676" s="120"/>
      <c r="M676" s="120"/>
      <c r="N676" s="120"/>
      <c r="O676" s="120"/>
      <c r="P676" s="120"/>
      <c r="Q676" s="120"/>
      <c r="R676" s="121"/>
    </row>
    <row r="677" spans="1:18" x14ac:dyDescent="0.25">
      <c r="A677" s="119"/>
      <c r="B677" s="120"/>
      <c r="C677" s="120"/>
      <c r="D677" s="120"/>
      <c r="E677" s="120"/>
      <c r="F677" s="120"/>
      <c r="G677" s="120"/>
      <c r="H677" s="120"/>
      <c r="I677" s="121"/>
      <c r="J677" s="119"/>
      <c r="K677" s="120"/>
      <c r="L677" s="120"/>
      <c r="M677" s="120"/>
      <c r="N677" s="120"/>
      <c r="O677" s="120"/>
      <c r="P677" s="120"/>
      <c r="Q677" s="120"/>
      <c r="R677" s="121"/>
    </row>
    <row r="678" spans="1:18" x14ac:dyDescent="0.25">
      <c r="A678" s="119"/>
      <c r="B678" s="120"/>
      <c r="C678" s="120"/>
      <c r="D678" s="120"/>
      <c r="E678" s="120"/>
      <c r="F678" s="120"/>
      <c r="G678" s="120"/>
      <c r="H678" s="120"/>
      <c r="I678" s="121"/>
      <c r="J678" s="119"/>
      <c r="K678" s="120"/>
      <c r="L678" s="120"/>
      <c r="M678" s="120"/>
      <c r="N678" s="120"/>
      <c r="O678" s="120"/>
      <c r="P678" s="120"/>
      <c r="Q678" s="120"/>
      <c r="R678" s="121"/>
    </row>
    <row r="679" spans="1:18" x14ac:dyDescent="0.25">
      <c r="A679" s="119"/>
      <c r="B679" s="120"/>
      <c r="C679" s="120"/>
      <c r="D679" s="120"/>
      <c r="E679" s="120"/>
      <c r="F679" s="120"/>
      <c r="G679" s="120"/>
      <c r="H679" s="120"/>
      <c r="I679" s="121"/>
      <c r="J679" s="119"/>
      <c r="K679" s="120"/>
      <c r="L679" s="120"/>
      <c r="M679" s="120"/>
      <c r="N679" s="120"/>
      <c r="O679" s="120"/>
      <c r="P679" s="120"/>
      <c r="Q679" s="120"/>
      <c r="R679" s="121"/>
    </row>
    <row r="680" spans="1:18" x14ac:dyDescent="0.25">
      <c r="A680" s="119"/>
      <c r="B680" s="120"/>
      <c r="C680" s="120"/>
      <c r="D680" s="120"/>
      <c r="E680" s="120"/>
      <c r="F680" s="120"/>
      <c r="G680" s="120"/>
      <c r="H680" s="120"/>
      <c r="I680" s="121"/>
      <c r="J680" s="119"/>
      <c r="K680" s="120"/>
      <c r="L680" s="120"/>
      <c r="M680" s="120"/>
      <c r="N680" s="120"/>
      <c r="O680" s="120"/>
      <c r="P680" s="120"/>
      <c r="Q680" s="120"/>
      <c r="R680" s="121"/>
    </row>
    <row r="681" spans="1:18" x14ac:dyDescent="0.25">
      <c r="A681" s="119"/>
      <c r="B681" s="120"/>
      <c r="C681" s="120"/>
      <c r="D681" s="120"/>
      <c r="E681" s="120"/>
      <c r="F681" s="120"/>
      <c r="G681" s="120"/>
      <c r="H681" s="120"/>
      <c r="I681" s="121"/>
      <c r="J681" s="119"/>
      <c r="K681" s="120"/>
      <c r="L681" s="120"/>
      <c r="M681" s="120"/>
      <c r="N681" s="120"/>
      <c r="O681" s="120"/>
      <c r="P681" s="120"/>
      <c r="Q681" s="120"/>
      <c r="R681" s="121"/>
    </row>
    <row r="682" spans="1:18" x14ac:dyDescent="0.25">
      <c r="A682" s="119"/>
      <c r="B682" s="120"/>
      <c r="C682" s="120"/>
      <c r="D682" s="120"/>
      <c r="E682" s="120"/>
      <c r="F682" s="120"/>
      <c r="G682" s="120"/>
      <c r="H682" s="120"/>
      <c r="I682" s="121"/>
      <c r="J682" s="119"/>
      <c r="K682" s="120"/>
      <c r="L682" s="120"/>
      <c r="M682" s="120"/>
      <c r="N682" s="120"/>
      <c r="O682" s="120"/>
      <c r="P682" s="120"/>
      <c r="Q682" s="120"/>
      <c r="R682" s="121"/>
    </row>
    <row r="683" spans="1:18" x14ac:dyDescent="0.25">
      <c r="A683" s="119"/>
      <c r="B683" s="120"/>
      <c r="C683" s="120"/>
      <c r="D683" s="120"/>
      <c r="E683" s="120"/>
      <c r="F683" s="120"/>
      <c r="G683" s="120"/>
      <c r="H683" s="120"/>
      <c r="I683" s="121"/>
      <c r="J683" s="119"/>
      <c r="K683" s="120"/>
      <c r="L683" s="120"/>
      <c r="M683" s="120"/>
      <c r="N683" s="120"/>
      <c r="O683" s="120"/>
      <c r="P683" s="120"/>
      <c r="Q683" s="120"/>
      <c r="R683" s="121"/>
    </row>
    <row r="684" spans="1:18" x14ac:dyDescent="0.25">
      <c r="A684" s="119"/>
      <c r="B684" s="120"/>
      <c r="C684" s="120"/>
      <c r="D684" s="120"/>
      <c r="E684" s="120"/>
      <c r="F684" s="120"/>
      <c r="G684" s="120"/>
      <c r="H684" s="120"/>
      <c r="I684" s="121"/>
      <c r="J684" s="119"/>
      <c r="K684" s="120"/>
      <c r="L684" s="120"/>
      <c r="M684" s="120"/>
      <c r="N684" s="120"/>
      <c r="O684" s="120"/>
      <c r="P684" s="120"/>
      <c r="Q684" s="120"/>
      <c r="R684" s="121"/>
    </row>
    <row r="685" spans="1:18" x14ac:dyDescent="0.25">
      <c r="A685" s="119"/>
      <c r="B685" s="120"/>
      <c r="C685" s="120"/>
      <c r="D685" s="120"/>
      <c r="E685" s="120"/>
      <c r="F685" s="120"/>
      <c r="G685" s="120"/>
      <c r="H685" s="120"/>
      <c r="I685" s="121"/>
      <c r="J685" s="119"/>
      <c r="K685" s="120"/>
      <c r="L685" s="120"/>
      <c r="M685" s="120"/>
      <c r="N685" s="120"/>
      <c r="O685" s="120"/>
      <c r="P685" s="120"/>
      <c r="Q685" s="120"/>
      <c r="R685" s="121"/>
    </row>
    <row r="686" spans="1:18" x14ac:dyDescent="0.25">
      <c r="A686" s="119"/>
      <c r="B686" s="120"/>
      <c r="C686" s="120"/>
      <c r="D686" s="120"/>
      <c r="E686" s="120"/>
      <c r="F686" s="120"/>
      <c r="G686" s="120"/>
      <c r="H686" s="120"/>
      <c r="I686" s="121"/>
      <c r="J686" s="119"/>
      <c r="K686" s="120"/>
      <c r="L686" s="120"/>
      <c r="M686" s="120"/>
      <c r="N686" s="120"/>
      <c r="O686" s="120"/>
      <c r="P686" s="120"/>
      <c r="Q686" s="120"/>
      <c r="R686" s="121"/>
    </row>
    <row r="687" spans="1:18" x14ac:dyDescent="0.25">
      <c r="A687" s="119"/>
      <c r="B687" s="120"/>
      <c r="C687" s="120"/>
      <c r="D687" s="120"/>
      <c r="E687" s="120"/>
      <c r="F687" s="120"/>
      <c r="G687" s="120"/>
      <c r="H687" s="120"/>
      <c r="I687" s="121"/>
      <c r="J687" s="119"/>
      <c r="K687" s="120"/>
      <c r="L687" s="120"/>
      <c r="M687" s="120"/>
      <c r="N687" s="120"/>
      <c r="O687" s="120"/>
      <c r="P687" s="120"/>
      <c r="Q687" s="120"/>
      <c r="R687" s="121"/>
    </row>
    <row r="688" spans="1:18" x14ac:dyDescent="0.25">
      <c r="A688" s="119"/>
      <c r="B688" s="120"/>
      <c r="C688" s="120"/>
      <c r="D688" s="120"/>
      <c r="E688" s="120"/>
      <c r="F688" s="120"/>
      <c r="G688" s="120"/>
      <c r="H688" s="120"/>
      <c r="I688" s="121"/>
      <c r="J688" s="119"/>
      <c r="K688" s="120"/>
      <c r="L688" s="120"/>
      <c r="M688" s="120"/>
      <c r="N688" s="120"/>
      <c r="O688" s="120"/>
      <c r="P688" s="120"/>
      <c r="Q688" s="120"/>
      <c r="R688" s="121"/>
    </row>
    <row r="689" spans="1:18" x14ac:dyDescent="0.25">
      <c r="A689" s="119"/>
      <c r="B689" s="120"/>
      <c r="C689" s="120"/>
      <c r="D689" s="120"/>
      <c r="E689" s="120"/>
      <c r="F689" s="120"/>
      <c r="G689" s="120"/>
      <c r="H689" s="120"/>
      <c r="I689" s="121"/>
      <c r="J689" s="119"/>
      <c r="K689" s="120"/>
      <c r="L689" s="120"/>
      <c r="M689" s="120"/>
      <c r="N689" s="120"/>
      <c r="O689" s="120"/>
      <c r="P689" s="120"/>
      <c r="Q689" s="120"/>
      <c r="R689" s="121"/>
    </row>
    <row r="690" spans="1:18" x14ac:dyDescent="0.25">
      <c r="A690" s="119"/>
      <c r="B690" s="120"/>
      <c r="C690" s="120"/>
      <c r="D690" s="120"/>
      <c r="E690" s="120"/>
      <c r="F690" s="120"/>
      <c r="G690" s="120"/>
      <c r="H690" s="120"/>
      <c r="I690" s="121"/>
      <c r="J690" s="119"/>
      <c r="K690" s="120"/>
      <c r="L690" s="120"/>
      <c r="M690" s="120"/>
      <c r="N690" s="120"/>
      <c r="O690" s="120"/>
      <c r="P690" s="120"/>
      <c r="Q690" s="120"/>
      <c r="R690" s="121"/>
    </row>
    <row r="691" spans="1:18" x14ac:dyDescent="0.25">
      <c r="A691" s="119"/>
      <c r="B691" s="120"/>
      <c r="C691" s="120"/>
      <c r="D691" s="120"/>
      <c r="E691" s="120"/>
      <c r="F691" s="120"/>
      <c r="G691" s="120"/>
      <c r="H691" s="120"/>
      <c r="I691" s="121"/>
      <c r="J691" s="119"/>
      <c r="K691" s="120"/>
      <c r="L691" s="120"/>
      <c r="M691" s="120"/>
      <c r="N691" s="120"/>
      <c r="O691" s="120"/>
      <c r="P691" s="120"/>
      <c r="Q691" s="120"/>
      <c r="R691" s="121"/>
    </row>
    <row r="692" spans="1:18" x14ac:dyDescent="0.25">
      <c r="A692" s="119"/>
      <c r="B692" s="120"/>
      <c r="C692" s="120"/>
      <c r="D692" s="120"/>
      <c r="E692" s="120"/>
      <c r="F692" s="120"/>
      <c r="G692" s="120"/>
      <c r="H692" s="120"/>
      <c r="I692" s="121"/>
      <c r="J692" s="119"/>
      <c r="K692" s="120"/>
      <c r="L692" s="120"/>
      <c r="M692" s="120"/>
      <c r="N692" s="120"/>
      <c r="O692" s="120"/>
      <c r="P692" s="120"/>
      <c r="Q692" s="120"/>
      <c r="R692" s="121"/>
    </row>
    <row r="693" spans="1:18" x14ac:dyDescent="0.25">
      <c r="A693" s="119"/>
      <c r="B693" s="120"/>
      <c r="C693" s="120"/>
      <c r="D693" s="120"/>
      <c r="E693" s="120"/>
      <c r="F693" s="120"/>
      <c r="G693" s="120"/>
      <c r="H693" s="120"/>
      <c r="I693" s="121"/>
      <c r="J693" s="119"/>
      <c r="K693" s="120"/>
      <c r="L693" s="120"/>
      <c r="M693" s="120"/>
      <c r="N693" s="120"/>
      <c r="O693" s="120"/>
      <c r="P693" s="120"/>
      <c r="Q693" s="120"/>
      <c r="R693" s="121"/>
    </row>
    <row r="694" spans="1:18" x14ac:dyDescent="0.25">
      <c r="A694" s="119"/>
      <c r="B694" s="120"/>
      <c r="C694" s="120"/>
      <c r="D694" s="120"/>
      <c r="E694" s="120"/>
      <c r="F694" s="120"/>
      <c r="G694" s="120"/>
      <c r="H694" s="120"/>
      <c r="I694" s="121"/>
      <c r="J694" s="119"/>
      <c r="K694" s="120"/>
      <c r="L694" s="120"/>
      <c r="M694" s="120"/>
      <c r="N694" s="120"/>
      <c r="O694" s="120"/>
      <c r="P694" s="120"/>
      <c r="Q694" s="120"/>
      <c r="R694" s="121"/>
    </row>
    <row r="695" spans="1:18" x14ac:dyDescent="0.25">
      <c r="A695" s="119"/>
      <c r="B695" s="120"/>
      <c r="C695" s="120"/>
      <c r="D695" s="120"/>
      <c r="E695" s="120"/>
      <c r="F695" s="120"/>
      <c r="G695" s="120"/>
      <c r="H695" s="120"/>
      <c r="I695" s="121"/>
      <c r="J695" s="119"/>
      <c r="K695" s="120"/>
      <c r="L695" s="120"/>
      <c r="M695" s="120"/>
      <c r="N695" s="120"/>
      <c r="O695" s="120"/>
      <c r="P695" s="120"/>
      <c r="Q695" s="120"/>
      <c r="R695" s="121"/>
    </row>
    <row r="696" spans="1:18" x14ac:dyDescent="0.25">
      <c r="A696" s="119"/>
      <c r="B696" s="120"/>
      <c r="C696" s="120"/>
      <c r="D696" s="120"/>
      <c r="E696" s="120"/>
      <c r="F696" s="120"/>
      <c r="G696" s="120"/>
      <c r="H696" s="120"/>
      <c r="I696" s="121"/>
      <c r="J696" s="119"/>
      <c r="K696" s="120"/>
      <c r="L696" s="120"/>
      <c r="M696" s="120"/>
      <c r="N696" s="120"/>
      <c r="O696" s="120"/>
      <c r="P696" s="120"/>
      <c r="Q696" s="120"/>
      <c r="R696" s="121"/>
    </row>
    <row r="697" spans="1:18" x14ac:dyDescent="0.25">
      <c r="A697" s="119"/>
      <c r="B697" s="120"/>
      <c r="C697" s="120"/>
      <c r="D697" s="120"/>
      <c r="E697" s="120"/>
      <c r="F697" s="120"/>
      <c r="G697" s="120"/>
      <c r="H697" s="120"/>
      <c r="I697" s="121"/>
      <c r="J697" s="119"/>
      <c r="K697" s="120"/>
      <c r="L697" s="120"/>
      <c r="M697" s="120"/>
      <c r="N697" s="120"/>
      <c r="O697" s="120"/>
      <c r="P697" s="120"/>
      <c r="Q697" s="120"/>
      <c r="R697" s="121"/>
    </row>
    <row r="698" spans="1:18" x14ac:dyDescent="0.25">
      <c r="A698" s="119"/>
      <c r="B698" s="120"/>
      <c r="C698" s="120"/>
      <c r="D698" s="120"/>
      <c r="E698" s="120"/>
      <c r="F698" s="120"/>
      <c r="G698" s="120"/>
      <c r="H698" s="120"/>
      <c r="I698" s="121"/>
      <c r="J698" s="119"/>
      <c r="K698" s="120"/>
      <c r="L698" s="120"/>
      <c r="M698" s="120"/>
      <c r="N698" s="120"/>
      <c r="O698" s="120"/>
      <c r="P698" s="120"/>
      <c r="Q698" s="120"/>
      <c r="R698" s="121"/>
    </row>
    <row r="699" spans="1:18" x14ac:dyDescent="0.25">
      <c r="A699" s="119"/>
      <c r="B699" s="120"/>
      <c r="C699" s="120"/>
      <c r="D699" s="120"/>
      <c r="E699" s="120"/>
      <c r="F699" s="120"/>
      <c r="G699" s="120"/>
      <c r="H699" s="120"/>
      <c r="I699" s="121"/>
      <c r="J699" s="119"/>
      <c r="K699" s="120"/>
      <c r="L699" s="120"/>
      <c r="M699" s="120"/>
      <c r="N699" s="120"/>
      <c r="O699" s="120"/>
      <c r="P699" s="120"/>
      <c r="Q699" s="120"/>
      <c r="R699" s="121"/>
    </row>
    <row r="700" spans="1:18" x14ac:dyDescent="0.25">
      <c r="A700" s="119"/>
      <c r="B700" s="120"/>
      <c r="C700" s="120"/>
      <c r="D700" s="120"/>
      <c r="E700" s="120"/>
      <c r="F700" s="120"/>
      <c r="G700" s="120"/>
      <c r="H700" s="120"/>
      <c r="I700" s="121"/>
      <c r="J700" s="119"/>
      <c r="K700" s="120"/>
      <c r="L700" s="120"/>
      <c r="M700" s="120"/>
      <c r="N700" s="120"/>
      <c r="O700" s="120"/>
      <c r="P700" s="120"/>
      <c r="Q700" s="120"/>
      <c r="R700" s="121"/>
    </row>
    <row r="701" spans="1:18" x14ac:dyDescent="0.25">
      <c r="A701" s="119"/>
      <c r="B701" s="120"/>
      <c r="C701" s="120"/>
      <c r="D701" s="120"/>
      <c r="E701" s="120"/>
      <c r="F701" s="120"/>
      <c r="G701" s="120"/>
      <c r="H701" s="120"/>
      <c r="I701" s="121"/>
      <c r="J701" s="119"/>
      <c r="K701" s="120"/>
      <c r="L701" s="120"/>
      <c r="M701" s="120"/>
      <c r="N701" s="120"/>
      <c r="O701" s="120"/>
      <c r="P701" s="120"/>
      <c r="Q701" s="120"/>
      <c r="R701" s="121"/>
    </row>
    <row r="702" spans="1:18" x14ac:dyDescent="0.25">
      <c r="A702" s="119"/>
      <c r="B702" s="120"/>
      <c r="C702" s="120"/>
      <c r="D702" s="120"/>
      <c r="E702" s="120"/>
      <c r="F702" s="120"/>
      <c r="G702" s="120"/>
      <c r="H702" s="120"/>
      <c r="I702" s="121"/>
      <c r="J702" s="119"/>
      <c r="K702" s="120"/>
      <c r="L702" s="120"/>
      <c r="M702" s="120"/>
      <c r="N702" s="120"/>
      <c r="O702" s="120"/>
      <c r="P702" s="120"/>
      <c r="Q702" s="120"/>
      <c r="R702" s="121"/>
    </row>
    <row r="703" spans="1:18" x14ac:dyDescent="0.25">
      <c r="A703" s="119"/>
      <c r="B703" s="120"/>
      <c r="C703" s="120"/>
      <c r="D703" s="120"/>
      <c r="E703" s="120"/>
      <c r="F703" s="120"/>
      <c r="G703" s="120"/>
      <c r="H703" s="120"/>
      <c r="I703" s="121"/>
      <c r="J703" s="119"/>
      <c r="K703" s="120"/>
      <c r="L703" s="120"/>
      <c r="M703" s="120"/>
      <c r="N703" s="120"/>
      <c r="O703" s="120"/>
      <c r="P703" s="120"/>
      <c r="Q703" s="120"/>
      <c r="R703" s="121"/>
    </row>
    <row r="704" spans="1:18" x14ac:dyDescent="0.25">
      <c r="A704" s="119"/>
      <c r="B704" s="120"/>
      <c r="C704" s="120"/>
      <c r="D704" s="120"/>
      <c r="E704" s="120"/>
      <c r="F704" s="120"/>
      <c r="G704" s="120"/>
      <c r="H704" s="120"/>
      <c r="I704" s="121"/>
      <c r="J704" s="119"/>
      <c r="K704" s="120"/>
      <c r="L704" s="120"/>
      <c r="M704" s="120"/>
      <c r="N704" s="120"/>
      <c r="O704" s="120"/>
      <c r="P704" s="120"/>
      <c r="Q704" s="120"/>
      <c r="R704" s="121"/>
    </row>
    <row r="705" spans="1:18" x14ac:dyDescent="0.25">
      <c r="A705" s="119"/>
      <c r="B705" s="120"/>
      <c r="C705" s="120"/>
      <c r="D705" s="120"/>
      <c r="E705" s="120"/>
      <c r="F705" s="120"/>
      <c r="G705" s="120"/>
      <c r="H705" s="120"/>
      <c r="I705" s="121"/>
      <c r="J705" s="119"/>
      <c r="K705" s="120"/>
      <c r="L705" s="120"/>
      <c r="M705" s="120"/>
      <c r="N705" s="120"/>
      <c r="O705" s="120"/>
      <c r="P705" s="120"/>
      <c r="Q705" s="120"/>
      <c r="R705" s="121"/>
    </row>
    <row r="706" spans="1:18" x14ac:dyDescent="0.25">
      <c r="A706" s="119"/>
      <c r="B706" s="120"/>
      <c r="C706" s="120"/>
      <c r="D706" s="120"/>
      <c r="E706" s="120"/>
      <c r="F706" s="120"/>
      <c r="G706" s="120"/>
      <c r="H706" s="120"/>
      <c r="I706" s="121"/>
      <c r="J706" s="119"/>
      <c r="K706" s="120"/>
      <c r="L706" s="120"/>
      <c r="M706" s="120"/>
      <c r="N706" s="120"/>
      <c r="O706" s="120"/>
      <c r="P706" s="120"/>
      <c r="Q706" s="120"/>
      <c r="R706" s="121"/>
    </row>
    <row r="707" spans="1:18" x14ac:dyDescent="0.25">
      <c r="A707" s="119"/>
      <c r="B707" s="120"/>
      <c r="C707" s="120"/>
      <c r="D707" s="120"/>
      <c r="E707" s="120"/>
      <c r="F707" s="120"/>
      <c r="G707" s="120"/>
      <c r="H707" s="120"/>
      <c r="I707" s="121"/>
      <c r="J707" s="119"/>
      <c r="K707" s="120"/>
      <c r="L707" s="120"/>
      <c r="M707" s="120"/>
      <c r="N707" s="120"/>
      <c r="O707" s="120"/>
      <c r="P707" s="120"/>
      <c r="Q707" s="120"/>
      <c r="R707" s="121"/>
    </row>
    <row r="708" spans="1:18" x14ac:dyDescent="0.25">
      <c r="A708" s="119"/>
      <c r="B708" s="120"/>
      <c r="C708" s="120"/>
      <c r="D708" s="120"/>
      <c r="E708" s="120"/>
      <c r="F708" s="120"/>
      <c r="G708" s="120"/>
      <c r="H708" s="120"/>
      <c r="I708" s="121"/>
      <c r="J708" s="119"/>
      <c r="K708" s="120"/>
      <c r="L708" s="120"/>
      <c r="M708" s="120"/>
      <c r="N708" s="120"/>
      <c r="O708" s="120"/>
      <c r="P708" s="120"/>
      <c r="Q708" s="120"/>
      <c r="R708" s="121"/>
    </row>
    <row r="709" spans="1:18" x14ac:dyDescent="0.25">
      <c r="A709" s="119"/>
      <c r="B709" s="120"/>
      <c r="C709" s="120"/>
      <c r="D709" s="120"/>
      <c r="E709" s="120"/>
      <c r="F709" s="120"/>
      <c r="G709" s="120"/>
      <c r="H709" s="120"/>
      <c r="I709" s="121"/>
      <c r="J709" s="119"/>
      <c r="K709" s="120"/>
      <c r="L709" s="120"/>
      <c r="M709" s="120"/>
      <c r="N709" s="120"/>
      <c r="O709" s="120"/>
      <c r="P709" s="120"/>
      <c r="Q709" s="120"/>
      <c r="R709" s="121"/>
    </row>
    <row r="710" spans="1:18" x14ac:dyDescent="0.25">
      <c r="A710" s="119"/>
      <c r="B710" s="120"/>
      <c r="C710" s="120"/>
      <c r="D710" s="120"/>
      <c r="E710" s="120"/>
      <c r="F710" s="120"/>
      <c r="G710" s="120"/>
      <c r="H710" s="120"/>
      <c r="I710" s="121"/>
      <c r="J710" s="119"/>
      <c r="K710" s="120"/>
      <c r="L710" s="120"/>
      <c r="M710" s="120"/>
      <c r="N710" s="120"/>
      <c r="O710" s="120"/>
      <c r="P710" s="120"/>
      <c r="Q710" s="120"/>
      <c r="R710" s="121"/>
    </row>
    <row r="711" spans="1:18" x14ac:dyDescent="0.25">
      <c r="A711" s="119"/>
      <c r="B711" s="120"/>
      <c r="C711" s="120"/>
      <c r="D711" s="120"/>
      <c r="E711" s="120"/>
      <c r="F711" s="120"/>
      <c r="G711" s="120"/>
      <c r="H711" s="120"/>
      <c r="I711" s="121"/>
      <c r="J711" s="119"/>
      <c r="K711" s="120"/>
      <c r="L711" s="120"/>
      <c r="M711" s="120"/>
      <c r="N711" s="120"/>
      <c r="O711" s="120"/>
      <c r="P711" s="120"/>
      <c r="Q711" s="120"/>
      <c r="R711" s="121"/>
    </row>
    <row r="712" spans="1:18" x14ac:dyDescent="0.25">
      <c r="A712" s="119"/>
      <c r="B712" s="120"/>
      <c r="C712" s="120"/>
      <c r="D712" s="120"/>
      <c r="E712" s="120"/>
      <c r="F712" s="120"/>
      <c r="G712" s="120"/>
      <c r="H712" s="120"/>
      <c r="I712" s="121"/>
      <c r="J712" s="119"/>
      <c r="K712" s="120"/>
      <c r="L712" s="120"/>
      <c r="M712" s="120"/>
      <c r="N712" s="120"/>
      <c r="O712" s="120"/>
      <c r="P712" s="120"/>
      <c r="Q712" s="120"/>
      <c r="R712" s="121"/>
    </row>
    <row r="713" spans="1:18" x14ac:dyDescent="0.25">
      <c r="A713" s="119"/>
      <c r="B713" s="120"/>
      <c r="C713" s="120"/>
      <c r="D713" s="120"/>
      <c r="E713" s="120"/>
      <c r="F713" s="120"/>
      <c r="G713" s="120"/>
      <c r="H713" s="120"/>
      <c r="I713" s="121"/>
      <c r="J713" s="119"/>
      <c r="K713" s="120"/>
      <c r="L713" s="120"/>
      <c r="M713" s="120"/>
      <c r="N713" s="120"/>
      <c r="O713" s="120"/>
      <c r="P713" s="120"/>
      <c r="Q713" s="120"/>
      <c r="R713" s="121"/>
    </row>
    <row r="714" spans="1:18" x14ac:dyDescent="0.25">
      <c r="A714" s="119"/>
      <c r="B714" s="120"/>
      <c r="C714" s="120"/>
      <c r="D714" s="120"/>
      <c r="E714" s="120"/>
      <c r="F714" s="120"/>
      <c r="G714" s="120"/>
      <c r="H714" s="120"/>
      <c r="I714" s="121"/>
      <c r="J714" s="119"/>
      <c r="K714" s="120"/>
      <c r="L714" s="120"/>
      <c r="M714" s="120"/>
      <c r="N714" s="120"/>
      <c r="O714" s="120"/>
      <c r="P714" s="120"/>
      <c r="Q714" s="120"/>
      <c r="R714" s="121"/>
    </row>
    <row r="715" spans="1:18" x14ac:dyDescent="0.25">
      <c r="A715" s="119"/>
      <c r="B715" s="120"/>
      <c r="C715" s="120"/>
      <c r="D715" s="120"/>
      <c r="E715" s="120"/>
      <c r="F715" s="120"/>
      <c r="G715" s="120"/>
      <c r="H715" s="120"/>
      <c r="I715" s="121"/>
      <c r="J715" s="119"/>
      <c r="K715" s="120"/>
      <c r="L715" s="120"/>
      <c r="M715" s="120"/>
      <c r="N715" s="120"/>
      <c r="O715" s="120"/>
      <c r="P715" s="120"/>
      <c r="Q715" s="120"/>
      <c r="R715" s="121"/>
    </row>
    <row r="716" spans="1:18" x14ac:dyDescent="0.25">
      <c r="A716" s="119"/>
      <c r="B716" s="120"/>
      <c r="C716" s="120"/>
      <c r="D716" s="120"/>
      <c r="E716" s="120"/>
      <c r="F716" s="120"/>
      <c r="G716" s="120"/>
      <c r="H716" s="120"/>
      <c r="I716" s="121"/>
      <c r="J716" s="119"/>
      <c r="K716" s="120"/>
      <c r="L716" s="120"/>
      <c r="M716" s="120"/>
      <c r="N716" s="120"/>
      <c r="O716" s="120"/>
      <c r="P716" s="120"/>
      <c r="Q716" s="120"/>
      <c r="R716" s="121"/>
    </row>
    <row r="717" spans="1:18" x14ac:dyDescent="0.25">
      <c r="A717" s="119"/>
      <c r="B717" s="120"/>
      <c r="C717" s="120"/>
      <c r="D717" s="120"/>
      <c r="E717" s="120"/>
      <c r="F717" s="120"/>
      <c r="G717" s="120"/>
      <c r="H717" s="120"/>
      <c r="I717" s="121"/>
      <c r="J717" s="119"/>
      <c r="K717" s="120"/>
      <c r="L717" s="120"/>
      <c r="M717" s="120"/>
      <c r="N717" s="120"/>
      <c r="O717" s="120"/>
      <c r="P717" s="120"/>
      <c r="Q717" s="120"/>
      <c r="R717" s="121"/>
    </row>
    <row r="718" spans="1:18" x14ac:dyDescent="0.25">
      <c r="A718" s="119"/>
      <c r="B718" s="120"/>
      <c r="C718" s="120"/>
      <c r="D718" s="120"/>
      <c r="E718" s="120"/>
      <c r="F718" s="120"/>
      <c r="G718" s="120"/>
      <c r="H718" s="120"/>
      <c r="I718" s="121"/>
      <c r="J718" s="119"/>
      <c r="K718" s="120"/>
      <c r="L718" s="120"/>
      <c r="M718" s="120"/>
      <c r="N718" s="120"/>
      <c r="O718" s="120"/>
      <c r="P718" s="120"/>
      <c r="Q718" s="120"/>
      <c r="R718" s="121"/>
    </row>
    <row r="719" spans="1:18" x14ac:dyDescent="0.25">
      <c r="A719" s="119"/>
      <c r="B719" s="120"/>
      <c r="C719" s="120"/>
      <c r="D719" s="120"/>
      <c r="E719" s="120"/>
      <c r="F719" s="120"/>
      <c r="G719" s="120"/>
      <c r="H719" s="120"/>
      <c r="I719" s="121"/>
      <c r="J719" s="119"/>
      <c r="K719" s="120"/>
      <c r="L719" s="120"/>
      <c r="M719" s="120"/>
      <c r="N719" s="120"/>
      <c r="O719" s="120"/>
      <c r="P719" s="120"/>
      <c r="Q719" s="120"/>
      <c r="R719" s="121"/>
    </row>
    <row r="720" spans="1:18" x14ac:dyDescent="0.25">
      <c r="A720" s="119"/>
      <c r="B720" s="120"/>
      <c r="C720" s="120"/>
      <c r="D720" s="120"/>
      <c r="E720" s="120"/>
      <c r="F720" s="120"/>
      <c r="G720" s="120"/>
      <c r="H720" s="120"/>
      <c r="I720" s="121"/>
      <c r="J720" s="119"/>
      <c r="K720" s="120"/>
      <c r="L720" s="120"/>
      <c r="M720" s="120"/>
      <c r="N720" s="120"/>
      <c r="O720" s="120"/>
      <c r="P720" s="120"/>
      <c r="Q720" s="120"/>
      <c r="R720" s="121"/>
    </row>
    <row r="721" spans="1:18" x14ac:dyDescent="0.25">
      <c r="A721" s="119"/>
      <c r="B721" s="120"/>
      <c r="C721" s="120"/>
      <c r="D721" s="120"/>
      <c r="E721" s="120"/>
      <c r="F721" s="120"/>
      <c r="G721" s="120"/>
      <c r="H721" s="120"/>
      <c r="I721" s="121"/>
      <c r="J721" s="119"/>
      <c r="K721" s="120"/>
      <c r="L721" s="120"/>
      <c r="M721" s="120"/>
      <c r="N721" s="120"/>
      <c r="O721" s="120"/>
      <c r="P721" s="120"/>
      <c r="Q721" s="120"/>
      <c r="R721" s="121"/>
    </row>
    <row r="722" spans="1:18" x14ac:dyDescent="0.25">
      <c r="A722" s="119"/>
      <c r="B722" s="120"/>
      <c r="C722" s="120"/>
      <c r="D722" s="120"/>
      <c r="E722" s="120"/>
      <c r="F722" s="120"/>
      <c r="G722" s="120"/>
      <c r="H722" s="120"/>
      <c r="I722" s="121"/>
      <c r="J722" s="119"/>
      <c r="K722" s="120"/>
      <c r="L722" s="120"/>
      <c r="M722" s="120"/>
      <c r="N722" s="120"/>
      <c r="O722" s="120"/>
      <c r="P722" s="120"/>
      <c r="Q722" s="120"/>
      <c r="R722" s="121"/>
    </row>
    <row r="723" spans="1:18" x14ac:dyDescent="0.25">
      <c r="A723" s="119"/>
      <c r="B723" s="120"/>
      <c r="C723" s="120"/>
      <c r="D723" s="120"/>
      <c r="E723" s="120"/>
      <c r="F723" s="120"/>
      <c r="G723" s="120"/>
      <c r="H723" s="120"/>
      <c r="I723" s="121"/>
      <c r="J723" s="119"/>
      <c r="K723" s="120"/>
      <c r="L723" s="120"/>
      <c r="M723" s="120"/>
      <c r="N723" s="120"/>
      <c r="O723" s="120"/>
      <c r="P723" s="120"/>
      <c r="Q723" s="120"/>
      <c r="R723" s="121"/>
    </row>
    <row r="724" spans="1:18" x14ac:dyDescent="0.25">
      <c r="A724" s="119"/>
      <c r="B724" s="120"/>
      <c r="C724" s="120"/>
      <c r="D724" s="120"/>
      <c r="E724" s="120"/>
      <c r="F724" s="120"/>
      <c r="G724" s="120"/>
      <c r="H724" s="120"/>
      <c r="I724" s="121"/>
      <c r="J724" s="119"/>
      <c r="K724" s="120"/>
      <c r="L724" s="120"/>
      <c r="M724" s="120"/>
      <c r="N724" s="120"/>
      <c r="O724" s="120"/>
      <c r="P724" s="120"/>
      <c r="Q724" s="120"/>
      <c r="R724" s="121"/>
    </row>
    <row r="725" spans="1:18" x14ac:dyDescent="0.25">
      <c r="A725" s="119"/>
      <c r="B725" s="120"/>
      <c r="C725" s="120"/>
      <c r="D725" s="120"/>
      <c r="E725" s="120"/>
      <c r="F725" s="120"/>
      <c r="G725" s="120"/>
      <c r="H725" s="120"/>
      <c r="I725" s="121"/>
      <c r="J725" s="119"/>
      <c r="K725" s="120"/>
      <c r="L725" s="120"/>
      <c r="M725" s="120"/>
      <c r="N725" s="120"/>
      <c r="O725" s="120"/>
      <c r="P725" s="120"/>
      <c r="Q725" s="120"/>
      <c r="R725" s="121"/>
    </row>
    <row r="726" spans="1:18" x14ac:dyDescent="0.25">
      <c r="A726" s="119"/>
      <c r="B726" s="120"/>
      <c r="C726" s="120"/>
      <c r="D726" s="120"/>
      <c r="E726" s="120"/>
      <c r="F726" s="120"/>
      <c r="G726" s="120"/>
      <c r="H726" s="120"/>
      <c r="I726" s="121"/>
      <c r="J726" s="119"/>
      <c r="K726" s="120"/>
      <c r="L726" s="120"/>
      <c r="M726" s="120"/>
      <c r="N726" s="120"/>
      <c r="O726" s="120"/>
      <c r="P726" s="120"/>
      <c r="Q726" s="120"/>
      <c r="R726" s="121"/>
    </row>
    <row r="727" spans="1:18" x14ac:dyDescent="0.25">
      <c r="A727" s="119"/>
      <c r="B727" s="120"/>
      <c r="C727" s="120"/>
      <c r="D727" s="120"/>
      <c r="E727" s="120"/>
      <c r="F727" s="120"/>
      <c r="G727" s="120"/>
      <c r="H727" s="120"/>
      <c r="I727" s="121"/>
      <c r="J727" s="119"/>
      <c r="K727" s="120"/>
      <c r="L727" s="120"/>
      <c r="M727" s="120"/>
      <c r="N727" s="120"/>
      <c r="O727" s="120"/>
      <c r="P727" s="120"/>
      <c r="Q727" s="120"/>
      <c r="R727" s="121"/>
    </row>
    <row r="728" spans="1:18" x14ac:dyDescent="0.25">
      <c r="A728" s="119"/>
      <c r="B728" s="120"/>
      <c r="C728" s="120"/>
      <c r="D728" s="120"/>
      <c r="E728" s="120"/>
      <c r="F728" s="120"/>
      <c r="G728" s="120"/>
      <c r="H728" s="120"/>
      <c r="I728" s="121"/>
      <c r="J728" s="119"/>
      <c r="K728" s="120"/>
      <c r="L728" s="120"/>
      <c r="M728" s="120"/>
      <c r="N728" s="120"/>
      <c r="O728" s="120"/>
      <c r="P728" s="120"/>
      <c r="Q728" s="120"/>
      <c r="R728" s="121"/>
    </row>
    <row r="729" spans="1:18" x14ac:dyDescent="0.25">
      <c r="A729" s="119"/>
      <c r="B729" s="120"/>
      <c r="C729" s="120"/>
      <c r="D729" s="120"/>
      <c r="E729" s="120"/>
      <c r="F729" s="120"/>
      <c r="G729" s="120"/>
      <c r="H729" s="120"/>
      <c r="I729" s="121"/>
      <c r="J729" s="119"/>
      <c r="K729" s="120"/>
      <c r="L729" s="120"/>
      <c r="M729" s="120"/>
      <c r="N729" s="120"/>
      <c r="O729" s="120"/>
      <c r="P729" s="120"/>
      <c r="Q729" s="120"/>
      <c r="R729" s="121"/>
    </row>
    <row r="730" spans="1:18" x14ac:dyDescent="0.25">
      <c r="A730" s="119"/>
      <c r="B730" s="120"/>
      <c r="C730" s="120"/>
      <c r="D730" s="120"/>
      <c r="E730" s="120"/>
      <c r="F730" s="120"/>
      <c r="G730" s="120"/>
      <c r="H730" s="120"/>
      <c r="I730" s="121"/>
      <c r="J730" s="119"/>
      <c r="K730" s="120"/>
      <c r="L730" s="120"/>
      <c r="M730" s="120"/>
      <c r="N730" s="120"/>
      <c r="O730" s="120"/>
      <c r="P730" s="120"/>
      <c r="Q730" s="120"/>
      <c r="R730" s="121"/>
    </row>
    <row r="731" spans="1:18" x14ac:dyDescent="0.25">
      <c r="A731" s="119"/>
      <c r="B731" s="120"/>
      <c r="C731" s="120"/>
      <c r="D731" s="120"/>
      <c r="E731" s="120"/>
      <c r="F731" s="120"/>
      <c r="G731" s="120"/>
      <c r="H731" s="120"/>
      <c r="I731" s="121"/>
      <c r="J731" s="119"/>
      <c r="K731" s="120"/>
      <c r="L731" s="120"/>
      <c r="M731" s="120"/>
      <c r="N731" s="120"/>
      <c r="O731" s="120"/>
      <c r="P731" s="120"/>
      <c r="Q731" s="120"/>
      <c r="R731" s="121"/>
    </row>
    <row r="732" spans="1:18" x14ac:dyDescent="0.25">
      <c r="A732" s="119"/>
      <c r="B732" s="120"/>
      <c r="C732" s="120"/>
      <c r="D732" s="120"/>
      <c r="E732" s="120"/>
      <c r="F732" s="120"/>
      <c r="G732" s="120"/>
      <c r="H732" s="120"/>
      <c r="I732" s="121"/>
      <c r="J732" s="119"/>
      <c r="K732" s="120"/>
      <c r="L732" s="120"/>
      <c r="M732" s="120"/>
      <c r="N732" s="120"/>
      <c r="O732" s="120"/>
      <c r="P732" s="120"/>
      <c r="Q732" s="120"/>
      <c r="R732" s="121"/>
    </row>
    <row r="733" spans="1:18" x14ac:dyDescent="0.25">
      <c r="A733" s="119"/>
      <c r="B733" s="120"/>
      <c r="C733" s="120"/>
      <c r="D733" s="120"/>
      <c r="E733" s="120"/>
      <c r="F733" s="120"/>
      <c r="G733" s="120"/>
      <c r="H733" s="120"/>
      <c r="I733" s="121"/>
      <c r="J733" s="119"/>
      <c r="K733" s="120"/>
      <c r="L733" s="120"/>
      <c r="M733" s="120"/>
      <c r="N733" s="120"/>
      <c r="O733" s="120"/>
      <c r="P733" s="120"/>
      <c r="Q733" s="120"/>
      <c r="R733" s="121"/>
    </row>
    <row r="734" spans="1:18" x14ac:dyDescent="0.25">
      <c r="A734" s="122"/>
      <c r="B734" s="123"/>
      <c r="C734" s="123"/>
      <c r="D734" s="123"/>
      <c r="E734" s="123"/>
      <c r="F734" s="123"/>
      <c r="G734" s="123"/>
      <c r="H734" s="123"/>
      <c r="I734" s="124"/>
      <c r="J734" s="122"/>
      <c r="K734" s="123"/>
      <c r="L734" s="123"/>
      <c r="M734" s="123"/>
      <c r="N734" s="123"/>
      <c r="O734" s="123"/>
      <c r="P734" s="123"/>
      <c r="Q734" s="123"/>
      <c r="R734" s="124"/>
    </row>
  </sheetData>
  <sheetProtection algorithmName="SHA-512" hashValue="+N6x+TV/L1OSFoACpBBZRoV8QoQ+whH5anQIRDcYb3ta7yg0G/ZLG3r4Srew+7uU33h3xIIBJVXuu0zwf3z+Zw==" saltValue="gLWySA4BiQg3F3z1sEgzWA==" spinCount="100000" sheet="1" objects="1" scenarios="1"/>
  <mergeCells count="2">
    <mergeCell ref="A2:I2"/>
    <mergeCell ref="J2:R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67"/>
  <sheetViews>
    <sheetView topLeftCell="A51" workbookViewId="0">
      <selection activeCell="C68" sqref="C68"/>
    </sheetView>
  </sheetViews>
  <sheetFormatPr defaultRowHeight="15.75" x14ac:dyDescent="0.25"/>
  <cols>
    <col min="1" max="1" width="9.875" bestFit="1" customWidth="1"/>
    <col min="2" max="2" width="32.5" customWidth="1"/>
    <col min="3" max="3" width="90.625" customWidth="1"/>
  </cols>
  <sheetData>
    <row r="1" spans="1:3" x14ac:dyDescent="0.25">
      <c r="A1" s="2" t="s">
        <v>4</v>
      </c>
      <c r="B1" s="2" t="s">
        <v>30</v>
      </c>
      <c r="C1" s="2" t="s">
        <v>31</v>
      </c>
    </row>
    <row r="2" spans="1:3" ht="30" x14ac:dyDescent="0.25">
      <c r="A2" s="24">
        <v>43104</v>
      </c>
      <c r="B2" s="25" t="s">
        <v>155</v>
      </c>
      <c r="C2" s="26" t="s">
        <v>156</v>
      </c>
    </row>
    <row r="3" spans="1:3" x14ac:dyDescent="0.25">
      <c r="A3" s="24">
        <v>43104</v>
      </c>
      <c r="B3" s="26" t="s">
        <v>155</v>
      </c>
      <c r="C3" s="25" t="s">
        <v>161</v>
      </c>
    </row>
    <row r="4" spans="1:3" x14ac:dyDescent="0.25">
      <c r="A4" s="24">
        <v>43104</v>
      </c>
      <c r="B4" s="26" t="s">
        <v>155</v>
      </c>
      <c r="C4" s="25" t="s">
        <v>162</v>
      </c>
    </row>
    <row r="5" spans="1:3" x14ac:dyDescent="0.25">
      <c r="A5" s="24">
        <v>43104</v>
      </c>
      <c r="B5" s="25" t="s">
        <v>163</v>
      </c>
      <c r="C5" s="25" t="s">
        <v>164</v>
      </c>
    </row>
    <row r="6" spans="1:3" x14ac:dyDescent="0.25">
      <c r="A6" s="24">
        <v>43104</v>
      </c>
      <c r="B6" s="25" t="s">
        <v>165</v>
      </c>
      <c r="C6" s="25" t="s">
        <v>166</v>
      </c>
    </row>
    <row r="7" spans="1:3" x14ac:dyDescent="0.25">
      <c r="A7" s="24">
        <v>43104</v>
      </c>
      <c r="B7" s="25" t="s">
        <v>165</v>
      </c>
      <c r="C7" s="25" t="s">
        <v>167</v>
      </c>
    </row>
    <row r="8" spans="1:3" x14ac:dyDescent="0.25">
      <c r="A8" s="3">
        <v>43123</v>
      </c>
      <c r="B8" s="27" t="s">
        <v>155</v>
      </c>
      <c r="C8" s="27" t="s">
        <v>177</v>
      </c>
    </row>
    <row r="9" spans="1:3" x14ac:dyDescent="0.25">
      <c r="A9" s="28">
        <v>43131</v>
      </c>
      <c r="B9" s="29" t="s">
        <v>163</v>
      </c>
      <c r="C9" s="29" t="s">
        <v>909</v>
      </c>
    </row>
    <row r="10" spans="1:3" x14ac:dyDescent="0.25">
      <c r="A10" s="3">
        <v>43144</v>
      </c>
      <c r="B10" s="30" t="s">
        <v>155</v>
      </c>
      <c r="C10" s="30" t="s">
        <v>910</v>
      </c>
    </row>
    <row r="11" spans="1:3" x14ac:dyDescent="0.25">
      <c r="A11" s="3">
        <v>43172</v>
      </c>
      <c r="B11" s="31" t="s">
        <v>163</v>
      </c>
      <c r="C11" s="31" t="s">
        <v>911</v>
      </c>
    </row>
    <row r="12" spans="1:3" ht="30" x14ac:dyDescent="0.25">
      <c r="A12" s="3">
        <v>43262</v>
      </c>
      <c r="B12" s="80" t="s">
        <v>912</v>
      </c>
      <c r="C12" s="81" t="s">
        <v>913</v>
      </c>
    </row>
    <row r="13" spans="1:3" x14ac:dyDescent="0.25">
      <c r="A13" s="3">
        <v>43466</v>
      </c>
      <c r="B13" s="82" t="s">
        <v>155</v>
      </c>
      <c r="C13" s="82" t="s">
        <v>914</v>
      </c>
    </row>
    <row r="14" spans="1:3" x14ac:dyDescent="0.25">
      <c r="A14" s="3">
        <v>43496</v>
      </c>
      <c r="B14" s="86" t="s">
        <v>155</v>
      </c>
      <c r="C14" s="86" t="s">
        <v>915</v>
      </c>
    </row>
    <row r="15" spans="1:3" x14ac:dyDescent="0.25">
      <c r="A15" s="3">
        <v>43859</v>
      </c>
      <c r="B15" s="89" t="s">
        <v>165</v>
      </c>
      <c r="C15" s="89" t="s">
        <v>918</v>
      </c>
    </row>
    <row r="16" spans="1:3" x14ac:dyDescent="0.25">
      <c r="A16" s="88"/>
      <c r="B16" s="89" t="s">
        <v>165</v>
      </c>
      <c r="C16" s="89" t="s">
        <v>919</v>
      </c>
    </row>
    <row r="17" spans="1:3" x14ac:dyDescent="0.25">
      <c r="A17" s="88"/>
      <c r="B17" s="88"/>
      <c r="C17" s="89" t="s">
        <v>920</v>
      </c>
    </row>
    <row r="18" spans="1:3" x14ac:dyDescent="0.25">
      <c r="A18" s="88"/>
      <c r="B18" s="88"/>
      <c r="C18" s="89" t="s">
        <v>922</v>
      </c>
    </row>
    <row r="19" spans="1:3" x14ac:dyDescent="0.25">
      <c r="A19" s="88"/>
      <c r="B19" s="88"/>
      <c r="C19" s="89" t="s">
        <v>921</v>
      </c>
    </row>
    <row r="20" spans="1:3" x14ac:dyDescent="0.25">
      <c r="A20" s="88"/>
      <c r="B20" s="89" t="s">
        <v>163</v>
      </c>
      <c r="C20" s="89" t="s">
        <v>923</v>
      </c>
    </row>
    <row r="21" spans="1:3" ht="30" x14ac:dyDescent="0.25">
      <c r="A21" s="88"/>
      <c r="B21" s="89" t="s">
        <v>155</v>
      </c>
      <c r="C21" s="90" t="s">
        <v>924</v>
      </c>
    </row>
    <row r="22" spans="1:3" x14ac:dyDescent="0.25">
      <c r="A22" s="91">
        <v>43924</v>
      </c>
      <c r="B22" s="92" t="s">
        <v>165</v>
      </c>
      <c r="C22" s="93" t="s">
        <v>926</v>
      </c>
    </row>
    <row r="23" spans="1:3" x14ac:dyDescent="0.25">
      <c r="A23" s="92"/>
      <c r="B23" s="92" t="s">
        <v>165</v>
      </c>
      <c r="C23" s="92" t="s">
        <v>925</v>
      </c>
    </row>
    <row r="24" spans="1:3" x14ac:dyDescent="0.25">
      <c r="A24" s="3">
        <v>44151</v>
      </c>
      <c r="B24" s="94" t="s">
        <v>163</v>
      </c>
      <c r="C24" s="94" t="s">
        <v>927</v>
      </c>
    </row>
    <row r="25" spans="1:3" x14ac:dyDescent="0.25">
      <c r="A25" s="3">
        <v>44187</v>
      </c>
      <c r="B25" s="95" t="s">
        <v>163</v>
      </c>
      <c r="C25" s="95" t="s">
        <v>928</v>
      </c>
    </row>
    <row r="26" spans="1:3" x14ac:dyDescent="0.25">
      <c r="A26" s="99">
        <v>44238</v>
      </c>
      <c r="B26" s="100" t="s">
        <v>163</v>
      </c>
      <c r="C26" s="101" t="s">
        <v>932</v>
      </c>
    </row>
    <row r="27" spans="1:3" ht="29.45" customHeight="1" x14ac:dyDescent="0.25">
      <c r="A27" s="100"/>
      <c r="B27" s="100" t="s">
        <v>155</v>
      </c>
      <c r="C27" s="106" t="s">
        <v>940</v>
      </c>
    </row>
    <row r="28" spans="1:3" ht="29.45" customHeight="1" x14ac:dyDescent="0.25">
      <c r="A28" s="100"/>
      <c r="B28" s="107" t="s">
        <v>938</v>
      </c>
      <c r="C28" s="106" t="s">
        <v>941</v>
      </c>
    </row>
    <row r="29" spans="1:3" x14ac:dyDescent="0.25">
      <c r="A29" s="88"/>
      <c r="B29" s="107" t="s">
        <v>938</v>
      </c>
      <c r="C29" s="107" t="s">
        <v>939</v>
      </c>
    </row>
    <row r="30" spans="1:3" x14ac:dyDescent="0.25">
      <c r="A30" s="108"/>
      <c r="B30" s="107" t="s">
        <v>937</v>
      </c>
      <c r="C30" s="107" t="s">
        <v>942</v>
      </c>
    </row>
    <row r="31" spans="1:3" ht="30" x14ac:dyDescent="0.25">
      <c r="A31" s="99">
        <v>44391</v>
      </c>
      <c r="B31" s="129" t="s">
        <v>155</v>
      </c>
      <c r="C31" s="130" t="s">
        <v>947</v>
      </c>
    </row>
    <row r="32" spans="1:3" x14ac:dyDescent="0.25">
      <c r="A32" s="100"/>
      <c r="B32" s="127" t="s">
        <v>155</v>
      </c>
      <c r="C32" s="128" t="s">
        <v>948</v>
      </c>
    </row>
    <row r="33" spans="1:3" x14ac:dyDescent="0.25">
      <c r="A33" s="100"/>
      <c r="B33" s="129" t="s">
        <v>155</v>
      </c>
      <c r="C33" s="130" t="s">
        <v>949</v>
      </c>
    </row>
    <row r="34" spans="1:3" x14ac:dyDescent="0.25">
      <c r="A34" s="88"/>
      <c r="B34" s="127" t="s">
        <v>163</v>
      </c>
      <c r="C34" s="128" t="s">
        <v>946</v>
      </c>
    </row>
    <row r="35" spans="1:3" x14ac:dyDescent="0.25">
      <c r="A35" s="108"/>
      <c r="B35" s="127" t="s">
        <v>950</v>
      </c>
      <c r="C35" s="127" t="s">
        <v>951</v>
      </c>
    </row>
    <row r="36" spans="1:3" x14ac:dyDescent="0.25">
      <c r="A36" s="108"/>
      <c r="B36" s="127" t="s">
        <v>163</v>
      </c>
      <c r="C36" s="127" t="s">
        <v>952</v>
      </c>
    </row>
    <row r="37" spans="1:3" x14ac:dyDescent="0.25">
      <c r="A37" s="99">
        <v>44592</v>
      </c>
      <c r="B37" s="127" t="s">
        <v>937</v>
      </c>
      <c r="C37" s="128" t="s">
        <v>954</v>
      </c>
    </row>
    <row r="38" spans="1:3" x14ac:dyDescent="0.25">
      <c r="A38" s="99"/>
      <c r="B38" s="127" t="s">
        <v>937</v>
      </c>
      <c r="C38" s="128" t="s">
        <v>955</v>
      </c>
    </row>
    <row r="39" spans="1:3" x14ac:dyDescent="0.25">
      <c r="A39" s="99">
        <v>44757</v>
      </c>
      <c r="B39" s="127" t="s">
        <v>163</v>
      </c>
      <c r="C39" s="128" t="s">
        <v>958</v>
      </c>
    </row>
    <row r="40" spans="1:3" x14ac:dyDescent="0.25">
      <c r="A40" s="99"/>
      <c r="B40" s="127" t="s">
        <v>959</v>
      </c>
      <c r="C40" s="128" t="s">
        <v>960</v>
      </c>
    </row>
    <row r="41" spans="1:3" x14ac:dyDescent="0.25">
      <c r="A41" s="99"/>
      <c r="B41" s="127" t="s">
        <v>155</v>
      </c>
      <c r="C41" s="128" t="s">
        <v>961</v>
      </c>
    </row>
    <row r="42" spans="1:3" x14ac:dyDescent="0.25">
      <c r="A42" s="99">
        <v>44768</v>
      </c>
      <c r="B42" s="135" t="s">
        <v>155</v>
      </c>
      <c r="C42" s="136" t="s">
        <v>962</v>
      </c>
    </row>
    <row r="43" spans="1:3" x14ac:dyDescent="0.25">
      <c r="A43" s="99">
        <v>45134</v>
      </c>
      <c r="B43" s="127" t="s">
        <v>163</v>
      </c>
      <c r="C43" s="137" t="s">
        <v>964</v>
      </c>
    </row>
    <row r="44" spans="1:3" x14ac:dyDescent="0.25">
      <c r="A44" s="99"/>
      <c r="B44" s="127" t="s">
        <v>959</v>
      </c>
      <c r="C44" s="137" t="s">
        <v>965</v>
      </c>
    </row>
    <row r="45" spans="1:3" x14ac:dyDescent="0.25">
      <c r="A45" s="138"/>
      <c r="B45" s="127" t="s">
        <v>155</v>
      </c>
      <c r="C45" s="139" t="s">
        <v>966</v>
      </c>
    </row>
    <row r="46" spans="1:3" ht="30" x14ac:dyDescent="0.25">
      <c r="A46" s="166">
        <v>45327</v>
      </c>
      <c r="B46" s="167" t="s">
        <v>155</v>
      </c>
      <c r="C46" s="168" t="s">
        <v>1002</v>
      </c>
    </row>
    <row r="47" spans="1:3" x14ac:dyDescent="0.25">
      <c r="A47" s="166"/>
      <c r="B47" s="167"/>
      <c r="C47" s="168" t="s">
        <v>1003</v>
      </c>
    </row>
    <row r="48" spans="1:3" x14ac:dyDescent="0.25">
      <c r="A48" s="166"/>
      <c r="B48" s="167"/>
      <c r="C48" s="168" t="s">
        <v>1004</v>
      </c>
    </row>
    <row r="49" spans="1:3" ht="45" x14ac:dyDescent="0.25">
      <c r="A49" s="166"/>
      <c r="B49" s="167" t="s">
        <v>165</v>
      </c>
      <c r="C49" s="168" t="s">
        <v>997</v>
      </c>
    </row>
    <row r="50" spans="1:3" ht="45" x14ac:dyDescent="0.25">
      <c r="A50" s="166"/>
      <c r="B50" s="167"/>
      <c r="C50" s="168" t="s">
        <v>998</v>
      </c>
    </row>
    <row r="51" spans="1:3" ht="60" x14ac:dyDescent="0.25">
      <c r="A51" s="166"/>
      <c r="B51" s="167"/>
      <c r="C51" s="168" t="s">
        <v>999</v>
      </c>
    </row>
    <row r="52" spans="1:3" ht="45" x14ac:dyDescent="0.25">
      <c r="A52" s="166"/>
      <c r="B52" s="167"/>
      <c r="C52" s="168" t="s">
        <v>1000</v>
      </c>
    </row>
    <row r="53" spans="1:3" ht="45" x14ac:dyDescent="0.25">
      <c r="A53" s="166"/>
      <c r="B53" s="167"/>
      <c r="C53" s="168" t="s">
        <v>1001</v>
      </c>
    </row>
    <row r="54" spans="1:3" ht="30" x14ac:dyDescent="0.25">
      <c r="A54" s="99">
        <v>45369</v>
      </c>
      <c r="B54" s="169" t="s">
        <v>165</v>
      </c>
      <c r="C54" s="170" t="s">
        <v>1007</v>
      </c>
    </row>
    <row r="55" spans="1:3" x14ac:dyDescent="0.25">
      <c r="A55" s="108"/>
      <c r="B55" s="169" t="s">
        <v>1008</v>
      </c>
      <c r="C55" s="170" t="s">
        <v>1009</v>
      </c>
    </row>
    <row r="56" spans="1:3" x14ac:dyDescent="0.25">
      <c r="A56" s="99">
        <v>45513</v>
      </c>
      <c r="B56" s="127" t="s">
        <v>163</v>
      </c>
      <c r="C56" s="171" t="s">
        <v>1011</v>
      </c>
    </row>
    <row r="57" spans="1:3" x14ac:dyDescent="0.25">
      <c r="A57" s="99"/>
      <c r="B57" s="127" t="s">
        <v>959</v>
      </c>
      <c r="C57" s="171" t="s">
        <v>1012</v>
      </c>
    </row>
    <row r="58" spans="1:3" x14ac:dyDescent="0.25">
      <c r="A58" s="138"/>
      <c r="B58" s="127" t="s">
        <v>155</v>
      </c>
      <c r="C58" s="171" t="s">
        <v>1013</v>
      </c>
    </row>
    <row r="59" spans="1:3" ht="30" x14ac:dyDescent="0.25">
      <c r="A59" s="99">
        <v>45685</v>
      </c>
      <c r="B59" s="172" t="s">
        <v>165</v>
      </c>
      <c r="C59" s="173" t="s">
        <v>1014</v>
      </c>
    </row>
    <row r="60" spans="1:3" x14ac:dyDescent="0.25">
      <c r="A60" s="99">
        <v>45873</v>
      </c>
      <c r="B60" s="127" t="s">
        <v>163</v>
      </c>
      <c r="C60" s="174" t="s">
        <v>1016</v>
      </c>
    </row>
    <row r="61" spans="1:3" x14ac:dyDescent="0.25">
      <c r="A61" s="99"/>
      <c r="B61" s="127" t="s">
        <v>959</v>
      </c>
      <c r="C61" s="174" t="s">
        <v>1017</v>
      </c>
    </row>
    <row r="62" spans="1:3" x14ac:dyDescent="0.25">
      <c r="A62" s="138"/>
      <c r="B62" s="127" t="s">
        <v>155</v>
      </c>
      <c r="C62" s="174" t="s">
        <v>1018</v>
      </c>
    </row>
    <row r="63" spans="1:3" ht="30" x14ac:dyDescent="0.25">
      <c r="A63" s="289">
        <v>46054</v>
      </c>
      <c r="B63" s="290" t="s">
        <v>165</v>
      </c>
      <c r="C63" s="291" t="s">
        <v>1024</v>
      </c>
    </row>
    <row r="64" spans="1:3" ht="30" x14ac:dyDescent="0.25">
      <c r="A64" s="289"/>
      <c r="B64" s="290" t="s">
        <v>155</v>
      </c>
      <c r="C64" s="291" t="s">
        <v>1025</v>
      </c>
    </row>
    <row r="65" spans="1:3" x14ac:dyDescent="0.25">
      <c r="A65" s="99">
        <v>46246</v>
      </c>
      <c r="B65" s="127" t="s">
        <v>163</v>
      </c>
      <c r="C65" s="292" t="s">
        <v>1027</v>
      </c>
    </row>
    <row r="66" spans="1:3" x14ac:dyDescent="0.25">
      <c r="A66" s="99"/>
      <c r="B66" s="127" t="s">
        <v>959</v>
      </c>
      <c r="C66" s="292" t="s">
        <v>1028</v>
      </c>
    </row>
    <row r="67" spans="1:3" x14ac:dyDescent="0.25">
      <c r="A67" s="138"/>
      <c r="B67" s="127" t="s">
        <v>155</v>
      </c>
      <c r="C67" s="292" t="s">
        <v>1029</v>
      </c>
    </row>
  </sheetData>
  <sheetProtection algorithmName="SHA-512" hashValue="/Z+rRGaOFJHMR5XL7H623+Uec79vcpvmlVD0OQ2+zCIy3XNBhlZgYmUur1DHQAvAsKrvdA8t2WzwGuWhZYUcCw==" saltValue="hhO7bP7LxS7oHfcQ7zp9qA==" spinCount="100000" sheet="1" selectLockedCell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dimension ref="A1:D80"/>
  <sheetViews>
    <sheetView topLeftCell="A61" workbookViewId="0">
      <selection activeCell="B80" sqref="B80"/>
    </sheetView>
  </sheetViews>
  <sheetFormatPr defaultRowHeight="15.75" x14ac:dyDescent="0.25"/>
  <cols>
    <col min="1" max="1" width="28.625" customWidth="1"/>
    <col min="2" max="2" width="12.625" customWidth="1"/>
  </cols>
  <sheetData>
    <row r="1" spans="1:4" x14ac:dyDescent="0.25">
      <c r="A1" t="s">
        <v>50</v>
      </c>
      <c r="B1" t="str">
        <f>Household_Summary!C14</f>
        <v/>
      </c>
      <c r="D1" t="s">
        <v>137</v>
      </c>
    </row>
    <row r="2" spans="1:4" x14ac:dyDescent="0.25">
      <c r="A2" t="s">
        <v>51</v>
      </c>
      <c r="B2" s="16" t="str">
        <f>Household_Summary!E14</f>
        <v>Head of Household</v>
      </c>
    </row>
    <row r="3" spans="1:4" x14ac:dyDescent="0.25">
      <c r="A3" t="s">
        <v>52</v>
      </c>
      <c r="B3" s="15">
        <f>Household_Summary!G14</f>
        <v>0</v>
      </c>
    </row>
    <row r="4" spans="1:4" x14ac:dyDescent="0.25">
      <c r="A4" t="s">
        <v>53</v>
      </c>
      <c r="B4" s="16" t="str">
        <f>Household_Summary!H14</f>
        <v/>
      </c>
    </row>
    <row r="5" spans="1:4" x14ac:dyDescent="0.25">
      <c r="A5" t="s">
        <v>54</v>
      </c>
      <c r="B5" s="17">
        <f>Household_Summary!F35</f>
        <v>0</v>
      </c>
    </row>
    <row r="6" spans="1:4" x14ac:dyDescent="0.25">
      <c r="A6" t="s">
        <v>55</v>
      </c>
      <c r="B6">
        <f>Household_Summary!C15</f>
        <v>0</v>
      </c>
      <c r="D6" t="s">
        <v>138</v>
      </c>
    </row>
    <row r="7" spans="1:4" x14ac:dyDescent="0.25">
      <c r="A7" t="s">
        <v>56</v>
      </c>
      <c r="B7" s="16">
        <f>Household_Summary!E15</f>
        <v>0</v>
      </c>
    </row>
    <row r="8" spans="1:4" x14ac:dyDescent="0.25">
      <c r="A8" t="s">
        <v>57</v>
      </c>
      <c r="B8" s="15">
        <f>Household_Summary!G15</f>
        <v>0</v>
      </c>
    </row>
    <row r="9" spans="1:4" x14ac:dyDescent="0.25">
      <c r="A9" t="s">
        <v>58</v>
      </c>
      <c r="B9" s="16" t="str">
        <f>Household_Summary!H15</f>
        <v/>
      </c>
    </row>
    <row r="10" spans="1:4" x14ac:dyDescent="0.25">
      <c r="A10" t="s">
        <v>59</v>
      </c>
      <c r="B10" s="17">
        <f>Household_Summary!F36</f>
        <v>0</v>
      </c>
    </row>
    <row r="11" spans="1:4" x14ac:dyDescent="0.25">
      <c r="A11" t="s">
        <v>60</v>
      </c>
      <c r="B11">
        <f>Household_Summary!C16</f>
        <v>0</v>
      </c>
      <c r="D11" t="s">
        <v>139</v>
      </c>
    </row>
    <row r="12" spans="1:4" x14ac:dyDescent="0.25">
      <c r="A12" t="s">
        <v>61</v>
      </c>
      <c r="B12" s="16">
        <f>Household_Summary!E16</f>
        <v>0</v>
      </c>
    </row>
    <row r="13" spans="1:4" x14ac:dyDescent="0.25">
      <c r="A13" t="s">
        <v>62</v>
      </c>
      <c r="B13" s="15">
        <f>Household_Summary!G16</f>
        <v>0</v>
      </c>
    </row>
    <row r="14" spans="1:4" x14ac:dyDescent="0.25">
      <c r="A14" t="s">
        <v>63</v>
      </c>
      <c r="B14" s="16" t="str">
        <f>Household_Summary!H16</f>
        <v/>
      </c>
    </row>
    <row r="15" spans="1:4" x14ac:dyDescent="0.25">
      <c r="A15" t="s">
        <v>64</v>
      </c>
      <c r="B15" s="17">
        <f>Household_Summary!F37</f>
        <v>0</v>
      </c>
    </row>
    <row r="16" spans="1:4" x14ac:dyDescent="0.25">
      <c r="A16" t="s">
        <v>65</v>
      </c>
      <c r="B16">
        <f>Household_Summary!C17</f>
        <v>0</v>
      </c>
      <c r="D16" t="s">
        <v>140</v>
      </c>
    </row>
    <row r="17" spans="1:4" x14ac:dyDescent="0.25">
      <c r="A17" t="s">
        <v>66</v>
      </c>
      <c r="B17" s="16">
        <f>Household_Summary!E17</f>
        <v>0</v>
      </c>
    </row>
    <row r="18" spans="1:4" x14ac:dyDescent="0.25">
      <c r="A18" t="s">
        <v>67</v>
      </c>
      <c r="B18" s="15">
        <f>Household_Summary!G17</f>
        <v>0</v>
      </c>
    </row>
    <row r="19" spans="1:4" x14ac:dyDescent="0.25">
      <c r="A19" t="s">
        <v>68</v>
      </c>
      <c r="B19" s="16" t="str">
        <f>Household_Summary!H17</f>
        <v/>
      </c>
    </row>
    <row r="20" spans="1:4" x14ac:dyDescent="0.25">
      <c r="A20" t="s">
        <v>69</v>
      </c>
      <c r="B20" s="17">
        <f>Household_Summary!F38</f>
        <v>0</v>
      </c>
    </row>
    <row r="21" spans="1:4" x14ac:dyDescent="0.25">
      <c r="A21" t="s">
        <v>70</v>
      </c>
      <c r="B21">
        <f>Household_Summary!C18</f>
        <v>0</v>
      </c>
      <c r="D21" t="s">
        <v>141</v>
      </c>
    </row>
    <row r="22" spans="1:4" x14ac:dyDescent="0.25">
      <c r="A22" t="s">
        <v>71</v>
      </c>
      <c r="B22" s="16">
        <f>Household_Summary!E18</f>
        <v>0</v>
      </c>
    </row>
    <row r="23" spans="1:4" x14ac:dyDescent="0.25">
      <c r="A23" t="s">
        <v>72</v>
      </c>
      <c r="B23" s="18">
        <f>Household_Summary!G18</f>
        <v>0</v>
      </c>
    </row>
    <row r="24" spans="1:4" x14ac:dyDescent="0.25">
      <c r="A24" t="s">
        <v>73</v>
      </c>
      <c r="B24" s="19" t="str">
        <f>Household_Summary!H18</f>
        <v/>
      </c>
    </row>
    <row r="25" spans="1:4" x14ac:dyDescent="0.25">
      <c r="A25" t="s">
        <v>74</v>
      </c>
      <c r="B25" s="20">
        <f>Household_Summary!F39</f>
        <v>0</v>
      </c>
    </row>
    <row r="26" spans="1:4" x14ac:dyDescent="0.25">
      <c r="A26" t="s">
        <v>75</v>
      </c>
      <c r="B26">
        <f>Household_Summary!C19</f>
        <v>0</v>
      </c>
      <c r="D26" t="s">
        <v>142</v>
      </c>
    </row>
    <row r="27" spans="1:4" x14ac:dyDescent="0.25">
      <c r="A27" t="s">
        <v>76</v>
      </c>
      <c r="B27" s="16">
        <f>Household_Summary!E19</f>
        <v>0</v>
      </c>
    </row>
    <row r="28" spans="1:4" x14ac:dyDescent="0.25">
      <c r="A28" t="s">
        <v>77</v>
      </c>
      <c r="B28" s="18">
        <f>Household_Summary!G19</f>
        <v>0</v>
      </c>
    </row>
    <row r="29" spans="1:4" x14ac:dyDescent="0.25">
      <c r="A29" t="s">
        <v>78</v>
      </c>
      <c r="B29" s="16" t="str">
        <f>Household_Summary!H19</f>
        <v/>
      </c>
    </row>
    <row r="30" spans="1:4" x14ac:dyDescent="0.25">
      <c r="A30" t="s">
        <v>79</v>
      </c>
      <c r="B30" s="20">
        <f>Household_Summary!F40</f>
        <v>0</v>
      </c>
    </row>
    <row r="31" spans="1:4" x14ac:dyDescent="0.25">
      <c r="A31" t="s">
        <v>80</v>
      </c>
      <c r="B31">
        <f>Household_Summary!C20</f>
        <v>0</v>
      </c>
      <c r="D31" t="s">
        <v>143</v>
      </c>
    </row>
    <row r="32" spans="1:4" x14ac:dyDescent="0.25">
      <c r="A32" t="s">
        <v>81</v>
      </c>
      <c r="B32" s="16">
        <f>Household_Summary!E20</f>
        <v>0</v>
      </c>
    </row>
    <row r="33" spans="1:4" x14ac:dyDescent="0.25">
      <c r="A33" t="s">
        <v>82</v>
      </c>
      <c r="B33" s="18">
        <f>Household_Summary!G20</f>
        <v>0</v>
      </c>
    </row>
    <row r="34" spans="1:4" x14ac:dyDescent="0.25">
      <c r="A34" t="s">
        <v>83</v>
      </c>
      <c r="B34" s="16" t="str">
        <f>Household_Summary!H20</f>
        <v/>
      </c>
    </row>
    <row r="35" spans="1:4" x14ac:dyDescent="0.25">
      <c r="A35" t="s">
        <v>84</v>
      </c>
      <c r="B35" s="20">
        <f>Household_Summary!F41</f>
        <v>0</v>
      </c>
    </row>
    <row r="36" spans="1:4" x14ac:dyDescent="0.25">
      <c r="A36" t="s">
        <v>85</v>
      </c>
      <c r="B36">
        <f>Household_Summary!C21</f>
        <v>0</v>
      </c>
      <c r="D36" t="s">
        <v>144</v>
      </c>
    </row>
    <row r="37" spans="1:4" x14ac:dyDescent="0.25">
      <c r="A37" t="s">
        <v>86</v>
      </c>
      <c r="B37" s="16">
        <f>Household_Summary!E21</f>
        <v>0</v>
      </c>
    </row>
    <row r="38" spans="1:4" x14ac:dyDescent="0.25">
      <c r="A38" t="s">
        <v>87</v>
      </c>
      <c r="B38" s="18">
        <f>Household_Summary!G21</f>
        <v>0</v>
      </c>
    </row>
    <row r="39" spans="1:4" x14ac:dyDescent="0.25">
      <c r="A39" t="s">
        <v>88</v>
      </c>
      <c r="B39" s="16" t="str">
        <f>Household_Summary!H21</f>
        <v/>
      </c>
    </row>
    <row r="40" spans="1:4" x14ac:dyDescent="0.25">
      <c r="A40" t="s">
        <v>89</v>
      </c>
      <c r="B40" s="20">
        <f>Household_Summary!F42</f>
        <v>0</v>
      </c>
    </row>
    <row r="41" spans="1:4" x14ac:dyDescent="0.25">
      <c r="A41" t="s">
        <v>90</v>
      </c>
      <c r="B41">
        <f>Household_Summary!C22</f>
        <v>0</v>
      </c>
      <c r="D41" t="s">
        <v>145</v>
      </c>
    </row>
    <row r="42" spans="1:4" x14ac:dyDescent="0.25">
      <c r="A42" t="s">
        <v>91</v>
      </c>
      <c r="B42" s="16">
        <f>Household_Summary!E22</f>
        <v>0</v>
      </c>
    </row>
    <row r="43" spans="1:4" x14ac:dyDescent="0.25">
      <c r="A43" t="s">
        <v>92</v>
      </c>
      <c r="B43" s="18">
        <f>Household_Summary!G22</f>
        <v>0</v>
      </c>
    </row>
    <row r="44" spans="1:4" x14ac:dyDescent="0.25">
      <c r="A44" t="s">
        <v>93</v>
      </c>
      <c r="B44" s="16" t="str">
        <f>Household_Summary!H22</f>
        <v/>
      </c>
    </row>
    <row r="45" spans="1:4" x14ac:dyDescent="0.25">
      <c r="A45" t="s">
        <v>94</v>
      </c>
      <c r="B45" s="20">
        <f>Household_Summary!F43</f>
        <v>0</v>
      </c>
    </row>
    <row r="46" spans="1:4" x14ac:dyDescent="0.25">
      <c r="A46" t="s">
        <v>95</v>
      </c>
      <c r="B46">
        <f>Household_Summary!C23</f>
        <v>0</v>
      </c>
      <c r="D46" t="s">
        <v>146</v>
      </c>
    </row>
    <row r="47" spans="1:4" x14ac:dyDescent="0.25">
      <c r="A47" t="s">
        <v>96</v>
      </c>
      <c r="B47" s="16">
        <f>Household_Summary!E23</f>
        <v>0</v>
      </c>
    </row>
    <row r="48" spans="1:4" x14ac:dyDescent="0.25">
      <c r="A48" t="s">
        <v>97</v>
      </c>
      <c r="B48" s="18">
        <f>Household_Summary!G23</f>
        <v>0</v>
      </c>
    </row>
    <row r="49" spans="1:4" x14ac:dyDescent="0.25">
      <c r="A49" t="s">
        <v>98</v>
      </c>
      <c r="B49" s="16" t="str">
        <f>Household_Summary!H23</f>
        <v/>
      </c>
    </row>
    <row r="50" spans="1:4" x14ac:dyDescent="0.25">
      <c r="A50" t="s">
        <v>99</v>
      </c>
      <c r="B50" s="20">
        <f>Household_Summary!F44</f>
        <v>0</v>
      </c>
    </row>
    <row r="51" spans="1:4" x14ac:dyDescent="0.25">
      <c r="A51" t="s">
        <v>100</v>
      </c>
      <c r="B51" s="22">
        <f>Household_Summary!C24</f>
        <v>0</v>
      </c>
      <c r="D51" t="s">
        <v>147</v>
      </c>
    </row>
    <row r="52" spans="1:4" x14ac:dyDescent="0.25">
      <c r="A52" t="s">
        <v>101</v>
      </c>
      <c r="B52" s="16">
        <f>Household_Summary!E24</f>
        <v>0</v>
      </c>
    </row>
    <row r="53" spans="1:4" x14ac:dyDescent="0.25">
      <c r="A53" t="s">
        <v>102</v>
      </c>
      <c r="B53" s="18">
        <f>Household_Summary!G24</f>
        <v>0</v>
      </c>
    </row>
    <row r="54" spans="1:4" x14ac:dyDescent="0.25">
      <c r="A54" t="s">
        <v>103</v>
      </c>
      <c r="B54" s="16" t="str">
        <f>Household_Summary!H24</f>
        <v/>
      </c>
    </row>
    <row r="55" spans="1:4" x14ac:dyDescent="0.25">
      <c r="A55" t="s">
        <v>104</v>
      </c>
      <c r="B55" s="20">
        <f>Household_Summary!F45</f>
        <v>0</v>
      </c>
    </row>
    <row r="56" spans="1:4" x14ac:dyDescent="0.25">
      <c r="A56" t="s">
        <v>105</v>
      </c>
      <c r="B56" s="16">
        <f>Household_Summary!C25</f>
        <v>0</v>
      </c>
      <c r="D56" t="s">
        <v>148</v>
      </c>
    </row>
    <row r="57" spans="1:4" x14ac:dyDescent="0.25">
      <c r="A57" t="s">
        <v>106</v>
      </c>
      <c r="B57" s="16">
        <f>Household_Summary!E25</f>
        <v>0</v>
      </c>
    </row>
    <row r="58" spans="1:4" x14ac:dyDescent="0.25">
      <c r="A58" t="s">
        <v>107</v>
      </c>
      <c r="B58" s="18">
        <f>Household_Summary!G25</f>
        <v>0</v>
      </c>
    </row>
    <row r="59" spans="1:4" x14ac:dyDescent="0.25">
      <c r="A59" t="s">
        <v>108</v>
      </c>
      <c r="B59" s="16" t="str">
        <f>Household_Summary!H25</f>
        <v/>
      </c>
    </row>
    <row r="60" spans="1:4" x14ac:dyDescent="0.25">
      <c r="A60" t="s">
        <v>109</v>
      </c>
      <c r="B60" s="20">
        <f>Household_Summary!F46</f>
        <v>0</v>
      </c>
    </row>
    <row r="61" spans="1:4" x14ac:dyDescent="0.25">
      <c r="A61" t="s">
        <v>110</v>
      </c>
      <c r="B61" s="16">
        <f>Household_Summary!C26</f>
        <v>0</v>
      </c>
      <c r="D61" t="s">
        <v>149</v>
      </c>
    </row>
    <row r="62" spans="1:4" x14ac:dyDescent="0.25">
      <c r="A62" t="s">
        <v>111</v>
      </c>
      <c r="B62" s="16">
        <f>Household_Summary!E26</f>
        <v>0</v>
      </c>
    </row>
    <row r="63" spans="1:4" x14ac:dyDescent="0.25">
      <c r="A63" t="s">
        <v>112</v>
      </c>
      <c r="B63" s="18">
        <f>Household_Summary!G26</f>
        <v>0</v>
      </c>
    </row>
    <row r="64" spans="1:4" x14ac:dyDescent="0.25">
      <c r="A64" t="s">
        <v>113</v>
      </c>
      <c r="B64" s="16" t="str">
        <f>Household_Summary!H26</f>
        <v/>
      </c>
    </row>
    <row r="65" spans="1:4" x14ac:dyDescent="0.25">
      <c r="A65" t="s">
        <v>114</v>
      </c>
      <c r="B65" s="20">
        <f>Household_Summary!F47</f>
        <v>0</v>
      </c>
    </row>
    <row r="66" spans="1:4" x14ac:dyDescent="0.25">
      <c r="A66" t="s">
        <v>115</v>
      </c>
      <c r="B66" s="16">
        <f>Household_Summary!C27</f>
        <v>0</v>
      </c>
      <c r="D66" t="s">
        <v>150</v>
      </c>
    </row>
    <row r="67" spans="1:4" x14ac:dyDescent="0.25">
      <c r="A67" t="s">
        <v>116</v>
      </c>
      <c r="B67" s="16">
        <f>Household_Summary!E27</f>
        <v>0</v>
      </c>
    </row>
    <row r="68" spans="1:4" x14ac:dyDescent="0.25">
      <c r="A68" t="s">
        <v>117</v>
      </c>
      <c r="B68" s="18">
        <f>Household_Summary!G27</f>
        <v>0</v>
      </c>
    </row>
    <row r="69" spans="1:4" x14ac:dyDescent="0.25">
      <c r="A69" t="s">
        <v>118</v>
      </c>
      <c r="B69" s="16" t="str">
        <f>Household_Summary!H27</f>
        <v/>
      </c>
    </row>
    <row r="70" spans="1:4" x14ac:dyDescent="0.25">
      <c r="A70" t="s">
        <v>119</v>
      </c>
      <c r="B70" s="20">
        <f>Household_Summary!F48</f>
        <v>0</v>
      </c>
    </row>
    <row r="71" spans="1:4" x14ac:dyDescent="0.25">
      <c r="A71" t="s">
        <v>120</v>
      </c>
      <c r="B71" s="16">
        <f>Household_Summary!C28</f>
        <v>0</v>
      </c>
      <c r="D71" t="s">
        <v>151</v>
      </c>
    </row>
    <row r="72" spans="1:4" x14ac:dyDescent="0.25">
      <c r="A72" t="s">
        <v>121</v>
      </c>
      <c r="B72" s="16">
        <f>Household_Summary!E28</f>
        <v>0</v>
      </c>
    </row>
    <row r="73" spans="1:4" x14ac:dyDescent="0.25">
      <c r="A73" t="s">
        <v>122</v>
      </c>
      <c r="B73" s="18">
        <f>Household_Summary!G28</f>
        <v>0</v>
      </c>
    </row>
    <row r="74" spans="1:4" x14ac:dyDescent="0.25">
      <c r="A74" t="s">
        <v>123</v>
      </c>
      <c r="B74" s="16" t="str">
        <f>Household_Summary!H28</f>
        <v/>
      </c>
    </row>
    <row r="75" spans="1:4" x14ac:dyDescent="0.25">
      <c r="A75" t="s">
        <v>124</v>
      </c>
      <c r="B75" s="20">
        <f>Household_Summary!F49</f>
        <v>0</v>
      </c>
    </row>
    <row r="76" spans="1:4" x14ac:dyDescent="0.25">
      <c r="A76" t="s">
        <v>125</v>
      </c>
      <c r="B76" s="21">
        <f>Household_Income</f>
        <v>0</v>
      </c>
    </row>
    <row r="77" spans="1:4" x14ac:dyDescent="0.25">
      <c r="A77" t="s">
        <v>126</v>
      </c>
      <c r="B77" s="18">
        <f>Program_Enrollment_Date</f>
        <v>0</v>
      </c>
    </row>
    <row r="78" spans="1:4" x14ac:dyDescent="0.25">
      <c r="A78" t="s">
        <v>127</v>
      </c>
      <c r="B78" s="16">
        <f>Household_Summary!E31</f>
        <v>0</v>
      </c>
    </row>
    <row r="79" spans="1:4" x14ac:dyDescent="0.25">
      <c r="A79" t="s">
        <v>953</v>
      </c>
      <c r="B79" s="131">
        <f ca="1">ROUND(Percent_AMI*100,4)</f>
        <v>0</v>
      </c>
    </row>
    <row r="80" spans="1:4" x14ac:dyDescent="0.25">
      <c r="A80" t="s">
        <v>956</v>
      </c>
      <c r="B80" t="str">
        <f ca="1">IF(Household_Summary!C11&lt;=50%,"&lt;= 50% AMI",IF(AND(Household_Summary!C11&gt;50%,Household_Summary!C11&lt;=60%),"&gt; 50% and &lt;= 60% AMI",IF(AND(Household_Summary!C11&gt;60%,Household_Summary!C11&lt;=80%),"&gt; 60% and &lt;= 80% AMI","&gt; 80% AMI")))</f>
        <v>&lt;= 50% AMI</v>
      </c>
      <c r="D80" t="s">
        <v>957</v>
      </c>
    </row>
  </sheetData>
  <sheetProtection algorithmName="SHA-512" hashValue="6B4ZSWple3H61Ze2zeZEMar6lER5DMyl7YaglSwiuZG258ZOsHFPt7ZODXIjKm3SaUYnTVI/iu9OOGURzhKmag==" saltValue="2bHypL7u03tNNnHBotwFlA==" spinCount="100000" sheet="1" select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B1:BV380"/>
  <sheetViews>
    <sheetView showGridLines="0" tabSelected="1" zoomScaleNormal="100" workbookViewId="0">
      <selection activeCell="C7" sqref="C7:E7"/>
    </sheetView>
  </sheetViews>
  <sheetFormatPr defaultColWidth="9" defaultRowHeight="12.75" x14ac:dyDescent="0.2"/>
  <cols>
    <col min="1" max="1" width="1.5" style="33" customWidth="1"/>
    <col min="2" max="2" width="16.25" style="33" bestFit="1" customWidth="1"/>
    <col min="3" max="3" width="14.5" style="33" customWidth="1"/>
    <col min="4" max="4" width="14.375" style="33" customWidth="1"/>
    <col min="5" max="5" width="14.625" style="33" bestFit="1" customWidth="1"/>
    <col min="6" max="6" width="14.5" style="33" customWidth="1"/>
    <col min="7" max="7" width="12.75" style="33" customWidth="1"/>
    <col min="8" max="8" width="15.375" style="33" bestFit="1" customWidth="1"/>
    <col min="9" max="9" width="15.5" style="33" customWidth="1"/>
    <col min="10" max="10" width="25.75" style="33" hidden="1" customWidth="1"/>
    <col min="11" max="11" width="9" style="33" hidden="1" customWidth="1"/>
    <col min="12" max="12" width="8.75" style="33" hidden="1" customWidth="1"/>
    <col min="13" max="13" width="12.125" style="33" hidden="1" customWidth="1"/>
    <col min="14" max="17" width="9" style="37" hidden="1" customWidth="1"/>
    <col min="18" max="27" width="9" style="37" customWidth="1"/>
    <col min="28" max="28" width="7.875" style="37" customWidth="1"/>
    <col min="29" max="29" width="20.625" style="37" customWidth="1"/>
    <col min="30" max="30" width="20.625" style="37" bestFit="1" customWidth="1"/>
    <col min="31" max="42" width="9" style="37" customWidth="1"/>
    <col min="43" max="43" width="9" style="33" customWidth="1"/>
    <col min="44" max="44" width="20.625" style="33" customWidth="1"/>
    <col min="45" max="59" width="9" style="33" customWidth="1"/>
    <col min="60" max="60" width="20.625" style="33" customWidth="1"/>
    <col min="61" max="74" width="9" style="33" customWidth="1"/>
    <col min="75" max="16384" width="9" style="33"/>
  </cols>
  <sheetData>
    <row r="1" spans="2:74" ht="15" customHeight="1" x14ac:dyDescent="0.25">
      <c r="B1" s="32"/>
      <c r="D1" s="321" t="s">
        <v>1030</v>
      </c>
      <c r="E1" s="321"/>
      <c r="F1" s="321"/>
      <c r="G1" s="321"/>
      <c r="H1" s="321"/>
      <c r="I1" s="321"/>
      <c r="L1" s="34"/>
      <c r="M1" s="35"/>
      <c r="N1" s="36"/>
      <c r="O1" s="36"/>
      <c r="P1" s="36"/>
      <c r="Q1" s="36"/>
      <c r="R1" s="36"/>
      <c r="S1" s="36"/>
      <c r="T1" s="36"/>
      <c r="U1" s="36"/>
      <c r="V1" s="36"/>
      <c r="W1" s="36"/>
      <c r="X1" s="36"/>
      <c r="Y1" s="36"/>
      <c r="Z1" s="36"/>
      <c r="AA1" s="33"/>
      <c r="AB1" s="35"/>
      <c r="AC1" s="35"/>
      <c r="AD1" s="35"/>
      <c r="AE1" s="36"/>
      <c r="AF1" s="36"/>
      <c r="AG1" s="36"/>
      <c r="AH1" s="36"/>
      <c r="AI1" s="36"/>
      <c r="AJ1" s="36"/>
      <c r="AK1" s="36"/>
      <c r="AL1" s="36"/>
      <c r="AM1" s="36"/>
      <c r="AN1" s="36"/>
      <c r="AO1" s="36"/>
      <c r="AP1" s="36"/>
      <c r="AQ1" s="36"/>
      <c r="AS1" s="315"/>
      <c r="AT1" s="315"/>
      <c r="AU1" s="315"/>
      <c r="AV1" s="315"/>
      <c r="AW1" s="315"/>
      <c r="AX1" s="315"/>
      <c r="AY1" s="315"/>
      <c r="AZ1" s="315"/>
      <c r="BA1" s="315"/>
      <c r="BB1" s="315"/>
      <c r="BC1" s="315"/>
      <c r="BD1" s="315"/>
      <c r="BE1" s="315"/>
      <c r="BF1" s="315"/>
      <c r="BO1" s="315"/>
      <c r="BP1" s="315"/>
    </row>
    <row r="2" spans="2:74" ht="15" customHeight="1" x14ac:dyDescent="0.25">
      <c r="B2" s="32"/>
      <c r="D2" s="321"/>
      <c r="E2" s="321"/>
      <c r="F2" s="321"/>
      <c r="G2" s="321"/>
      <c r="H2" s="321"/>
      <c r="I2" s="321"/>
      <c r="L2" s="34"/>
      <c r="AB2" s="35"/>
      <c r="AC2" s="33"/>
      <c r="AD2" s="33"/>
      <c r="AQ2" s="37"/>
      <c r="AR2" s="37"/>
      <c r="AS2" s="37"/>
      <c r="AT2" s="37"/>
      <c r="AU2" s="37"/>
      <c r="AV2" s="37"/>
      <c r="AW2" s="37"/>
      <c r="AX2" s="37"/>
      <c r="AY2" s="37"/>
      <c r="AZ2" s="37"/>
      <c r="BA2" s="37"/>
      <c r="BB2" s="37"/>
      <c r="BC2" s="37"/>
      <c r="BD2" s="37"/>
      <c r="BE2" s="37"/>
      <c r="BF2" s="37"/>
      <c r="BI2" s="37"/>
      <c r="BJ2" s="37"/>
      <c r="BK2" s="37"/>
      <c r="BL2" s="37"/>
      <c r="BM2" s="37"/>
      <c r="BN2" s="37"/>
      <c r="BO2" s="37"/>
      <c r="BP2" s="37"/>
      <c r="BQ2" s="37"/>
      <c r="BR2" s="37"/>
      <c r="BS2" s="37"/>
      <c r="BT2" s="37"/>
      <c r="BU2" s="37"/>
      <c r="BV2" s="37"/>
    </row>
    <row r="3" spans="2:74" ht="15" customHeight="1" x14ac:dyDescent="0.25">
      <c r="B3" s="32"/>
      <c r="D3" s="321"/>
      <c r="E3" s="321"/>
      <c r="F3" s="321"/>
      <c r="G3" s="321"/>
      <c r="H3" s="321"/>
      <c r="I3" s="321"/>
      <c r="J3" s="38"/>
      <c r="K3" s="39"/>
      <c r="L3" s="34"/>
      <c r="M3" s="40"/>
      <c r="N3" s="41"/>
      <c r="O3" s="41"/>
      <c r="P3" s="41"/>
      <c r="Q3" s="41"/>
      <c r="R3" s="41"/>
      <c r="S3" s="41"/>
      <c r="T3" s="41"/>
      <c r="U3" s="41"/>
      <c r="V3" s="41"/>
      <c r="W3" s="41"/>
      <c r="X3" s="41"/>
      <c r="Y3" s="41"/>
      <c r="Z3" s="41"/>
      <c r="AA3" s="41"/>
      <c r="AB3" s="35"/>
      <c r="AC3" s="40"/>
      <c r="AD3" s="40"/>
      <c r="AE3" s="42"/>
      <c r="AF3" s="42"/>
      <c r="AG3" s="42"/>
      <c r="AH3" s="42"/>
      <c r="AI3" s="42"/>
      <c r="AJ3" s="42"/>
      <c r="AK3" s="42"/>
      <c r="AL3" s="42"/>
      <c r="AM3" s="42"/>
      <c r="AN3" s="42"/>
      <c r="AO3" s="42"/>
      <c r="AP3" s="42"/>
      <c r="AQ3" s="43"/>
      <c r="AR3" s="44"/>
      <c r="AS3" s="44"/>
      <c r="AT3" s="44"/>
      <c r="AU3" s="44"/>
      <c r="AV3" s="44"/>
      <c r="AW3" s="44"/>
      <c r="AX3" s="44"/>
      <c r="AY3" s="44"/>
      <c r="AZ3" s="44"/>
      <c r="BA3" s="44"/>
      <c r="BB3" s="44"/>
      <c r="BC3" s="44"/>
      <c r="BD3" s="44"/>
      <c r="BE3" s="44"/>
      <c r="BF3" s="44"/>
      <c r="BH3" s="40"/>
      <c r="BI3" s="44"/>
      <c r="BJ3" s="44"/>
      <c r="BK3" s="44"/>
      <c r="BL3" s="44"/>
      <c r="BM3" s="44"/>
      <c r="BN3" s="44"/>
      <c r="BO3" s="44"/>
      <c r="BP3" s="44"/>
      <c r="BQ3" s="44"/>
      <c r="BR3" s="44"/>
      <c r="BS3" s="44"/>
      <c r="BT3" s="44"/>
      <c r="BU3" s="44"/>
      <c r="BV3" s="44"/>
    </row>
    <row r="4" spans="2:74" ht="15" customHeight="1" x14ac:dyDescent="0.25">
      <c r="B4" s="45"/>
      <c r="F4" s="322" t="s">
        <v>155</v>
      </c>
      <c r="G4" s="322"/>
      <c r="H4" s="322"/>
      <c r="I4" s="46"/>
      <c r="J4" s="38"/>
      <c r="K4" s="39"/>
      <c r="L4" s="34"/>
      <c r="M4" s="40"/>
      <c r="N4" s="41"/>
      <c r="O4" s="41"/>
      <c r="P4" s="41"/>
      <c r="Q4" s="41"/>
      <c r="R4" s="41"/>
      <c r="S4" s="41"/>
      <c r="T4" s="41"/>
      <c r="U4" s="41"/>
      <c r="V4" s="41"/>
      <c r="W4" s="41"/>
      <c r="X4" s="41"/>
      <c r="Y4" s="41"/>
      <c r="Z4" s="41"/>
      <c r="AA4" s="41"/>
      <c r="AB4" s="35"/>
      <c r="AC4" s="40"/>
      <c r="AD4" s="40"/>
      <c r="AE4" s="42"/>
      <c r="AF4" s="42"/>
      <c r="AG4" s="42"/>
      <c r="AH4" s="42"/>
      <c r="AI4" s="42"/>
      <c r="AJ4" s="42"/>
      <c r="AK4" s="42"/>
      <c r="AL4" s="42"/>
      <c r="AM4" s="42"/>
      <c r="AN4" s="42"/>
      <c r="AO4" s="42"/>
      <c r="AP4" s="42"/>
      <c r="AQ4" s="43"/>
      <c r="AR4" s="44"/>
      <c r="AS4" s="44"/>
      <c r="AT4" s="44"/>
      <c r="AU4" s="44"/>
      <c r="AV4" s="44"/>
      <c r="AW4" s="44"/>
      <c r="AX4" s="44"/>
      <c r="AY4" s="44"/>
      <c r="AZ4" s="44"/>
      <c r="BA4" s="44"/>
      <c r="BB4" s="44"/>
      <c r="BC4" s="44"/>
      <c r="BD4" s="44"/>
      <c r="BE4" s="44"/>
      <c r="BF4" s="44"/>
      <c r="BH4" s="40"/>
      <c r="BI4" s="44"/>
      <c r="BJ4" s="44"/>
      <c r="BK4" s="44"/>
      <c r="BL4" s="44"/>
      <c r="BM4" s="44"/>
      <c r="BN4" s="44"/>
      <c r="BO4" s="44"/>
      <c r="BP4" s="44"/>
      <c r="BQ4" s="44"/>
      <c r="BR4" s="44"/>
      <c r="BS4" s="44"/>
      <c r="BT4" s="44"/>
      <c r="BU4" s="44"/>
      <c r="BV4" s="44"/>
    </row>
    <row r="5" spans="2:74" ht="15" customHeight="1" x14ac:dyDescent="0.25">
      <c r="B5" s="323" t="s">
        <v>176</v>
      </c>
      <c r="C5" s="323"/>
      <c r="D5" s="323"/>
      <c r="E5" s="323"/>
      <c r="F5" s="322"/>
      <c r="G5" s="322"/>
      <c r="H5" s="322"/>
      <c r="I5" s="46"/>
      <c r="J5" s="38"/>
      <c r="K5" s="39"/>
      <c r="N5" s="41"/>
      <c r="O5" s="41"/>
      <c r="P5" s="41"/>
      <c r="Q5" s="41"/>
      <c r="R5" s="41"/>
      <c r="S5" s="41"/>
      <c r="T5" s="41"/>
      <c r="U5" s="41"/>
      <c r="V5" s="41"/>
      <c r="W5" s="41"/>
      <c r="X5" s="41"/>
      <c r="Y5" s="41"/>
      <c r="Z5" s="41"/>
      <c r="AA5" s="41"/>
      <c r="AB5" s="35"/>
      <c r="AC5" s="40"/>
      <c r="AD5" s="40"/>
      <c r="AE5" s="42"/>
      <c r="AF5" s="42"/>
      <c r="AG5" s="42"/>
      <c r="AH5" s="42"/>
      <c r="AI5" s="42"/>
      <c r="AJ5" s="42"/>
      <c r="AK5" s="42"/>
      <c r="AL5" s="42"/>
      <c r="AM5" s="42"/>
      <c r="AN5" s="42"/>
      <c r="AO5" s="42"/>
      <c r="AP5" s="42"/>
      <c r="AQ5" s="43"/>
      <c r="AR5" s="44"/>
      <c r="AS5" s="44"/>
      <c r="AT5" s="44"/>
      <c r="AU5" s="44"/>
      <c r="AV5" s="44"/>
      <c r="AW5" s="44"/>
      <c r="AX5" s="44"/>
      <c r="AY5" s="44"/>
      <c r="AZ5" s="44"/>
      <c r="BA5" s="44"/>
      <c r="BB5" s="44"/>
      <c r="BC5" s="44"/>
      <c r="BD5" s="44"/>
      <c r="BE5" s="44"/>
      <c r="BF5" s="44"/>
      <c r="BH5" s="40"/>
      <c r="BI5" s="44"/>
      <c r="BJ5" s="44"/>
      <c r="BK5" s="44"/>
      <c r="BL5" s="44"/>
      <c r="BM5" s="44"/>
      <c r="BN5" s="44"/>
      <c r="BO5" s="44"/>
      <c r="BP5" s="44"/>
      <c r="BQ5" s="44"/>
      <c r="BR5" s="44"/>
      <c r="BS5" s="44"/>
      <c r="BT5" s="44"/>
      <c r="BU5" s="44"/>
      <c r="BV5" s="44"/>
    </row>
    <row r="6" spans="2:74" ht="15" customHeight="1" x14ac:dyDescent="0.25">
      <c r="B6" s="324" t="s">
        <v>3</v>
      </c>
      <c r="I6" s="47"/>
      <c r="J6" s="48"/>
      <c r="K6" s="39"/>
      <c r="L6" s="325" t="s">
        <v>944</v>
      </c>
      <c r="M6" s="325"/>
      <c r="N6" s="97" t="s">
        <v>931</v>
      </c>
      <c r="O6" s="41"/>
      <c r="P6" s="41"/>
      <c r="Q6" s="41"/>
      <c r="R6" s="41"/>
      <c r="S6" s="41"/>
      <c r="T6" s="41"/>
      <c r="U6" s="41"/>
      <c r="V6" s="41"/>
      <c r="W6" s="41"/>
      <c r="X6" s="41"/>
      <c r="Y6" s="41"/>
      <c r="Z6" s="41"/>
      <c r="AA6" s="41"/>
      <c r="AB6" s="35"/>
      <c r="AC6" s="33"/>
      <c r="AD6" s="40"/>
      <c r="AE6" s="42"/>
      <c r="AF6" s="42"/>
      <c r="AG6" s="42"/>
      <c r="AH6" s="42"/>
      <c r="AI6" s="42"/>
      <c r="AJ6" s="42"/>
      <c r="AK6" s="42"/>
      <c r="AL6" s="42"/>
      <c r="AM6" s="42"/>
      <c r="AN6" s="42"/>
      <c r="AO6" s="42"/>
      <c r="AP6" s="42"/>
      <c r="AQ6" s="43"/>
      <c r="AR6" s="44"/>
      <c r="AS6" s="44"/>
      <c r="AT6" s="44"/>
      <c r="AU6" s="44"/>
      <c r="AV6" s="44"/>
      <c r="AW6" s="44"/>
      <c r="AX6" s="44"/>
      <c r="AY6" s="44"/>
      <c r="AZ6" s="44"/>
      <c r="BA6" s="44"/>
      <c r="BB6" s="44"/>
      <c r="BC6" s="44"/>
      <c r="BD6" s="44"/>
      <c r="BE6" s="44"/>
      <c r="BF6" s="44"/>
      <c r="BH6" s="40"/>
      <c r="BI6" s="44"/>
      <c r="BJ6" s="44"/>
      <c r="BK6" s="44"/>
      <c r="BL6" s="44"/>
      <c r="BM6" s="44"/>
      <c r="BN6" s="44"/>
      <c r="BO6" s="44"/>
      <c r="BP6" s="44"/>
      <c r="BQ6" s="44"/>
      <c r="BR6" s="44"/>
      <c r="BS6" s="44"/>
      <c r="BT6" s="44"/>
      <c r="BU6" s="44"/>
      <c r="BV6" s="44"/>
    </row>
    <row r="7" spans="2:74" ht="15" customHeight="1" x14ac:dyDescent="0.25">
      <c r="B7" s="324"/>
      <c r="C7" s="316"/>
      <c r="D7" s="317"/>
      <c r="E7" s="318"/>
      <c r="F7" s="319" t="s">
        <v>47</v>
      </c>
      <c r="G7" s="320"/>
      <c r="H7" s="49"/>
      <c r="I7" s="50"/>
      <c r="J7" s="134" t="str">
        <f>IF(Program_Enrollment_Date&lt;M7, "", IF(Program_Enrollment_Date&lt;M8, L7, IF(Program_Enrollment_Date&lt;M9, L8, IF(Program_Enrollment_Date&lt;M10, L9, L10))))</f>
        <v/>
      </c>
      <c r="K7" s="39"/>
      <c r="L7" s="126" t="s">
        <v>963</v>
      </c>
      <c r="M7" s="125">
        <v>45159</v>
      </c>
      <c r="N7" s="102">
        <v>0.3</v>
      </c>
      <c r="O7" s="41" t="str">
        <f>IF(Income_Year&lt;"2021", "", CEILING((O8/0.5)*0.3, 1))</f>
        <v/>
      </c>
      <c r="P7" s="103" t="s">
        <v>933</v>
      </c>
      <c r="Q7" s="104" t="str">
        <f>IF(Income_Year&lt;"2021", "", IF(Household_Income&lt;=O7, 0, IF(Household_Income&lt;=O8, O7, IF(Household_Income&lt;=O9, O8, IF(Household_Income&lt;=O10, O9, O10)))))</f>
        <v/>
      </c>
      <c r="R7" s="44"/>
      <c r="S7" s="44"/>
      <c r="T7" s="44"/>
      <c r="U7" s="44"/>
      <c r="V7" s="44"/>
      <c r="W7" s="44"/>
      <c r="X7" s="44"/>
      <c r="Y7" s="44"/>
      <c r="Z7" s="44"/>
      <c r="AA7" s="44"/>
      <c r="AB7" s="35"/>
      <c r="AC7" s="40"/>
      <c r="AD7" s="40"/>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H7" s="40"/>
      <c r="BI7" s="44"/>
      <c r="BJ7" s="44"/>
      <c r="BK7" s="44"/>
      <c r="BL7" s="44"/>
      <c r="BM7" s="44"/>
      <c r="BN7" s="44"/>
      <c r="BO7" s="44"/>
      <c r="BP7" s="44"/>
      <c r="BQ7" s="44"/>
      <c r="BR7" s="44"/>
      <c r="BS7" s="44"/>
      <c r="BT7" s="44"/>
      <c r="BU7" s="44"/>
      <c r="BV7" s="44"/>
    </row>
    <row r="8" spans="2:74" ht="15" customHeight="1" x14ac:dyDescent="0.25">
      <c r="B8" s="51" t="s">
        <v>32</v>
      </c>
      <c r="C8" s="316"/>
      <c r="D8" s="317"/>
      <c r="E8" s="318"/>
      <c r="F8" s="327" t="str">
        <f>IF(C8="","","     Ensure income documentation submitted provides an accurate
     representation of the household's annual income.")</f>
        <v/>
      </c>
      <c r="G8" s="328"/>
      <c r="H8" s="328"/>
      <c r="I8" s="328"/>
      <c r="J8" s="52"/>
      <c r="K8" s="39"/>
      <c r="L8" s="126" t="s">
        <v>1010</v>
      </c>
      <c r="M8" s="125">
        <v>45536</v>
      </c>
      <c r="N8" s="96">
        <v>0.5</v>
      </c>
      <c r="O8" s="98" t="str" cm="1">
        <f t="array" aca="1" ref="O8" ca="1">IF(Income_Year&lt;"2021", "", INDEX(INDIRECT("Income_Limits_" &amp; Income_Year), MATCH(County, County_State, 0), IF(Household_Size&lt;=4, 1, IF(Household_Size&lt;=8, 2, MATCH(Household_Size, HHSize_USDA, 0)))))</f>
        <v/>
      </c>
      <c r="P8" s="98" t="s">
        <v>934</v>
      </c>
      <c r="Q8" s="96" t="str">
        <f>IF(Income_Year&lt;"2021", "", IF(Household_Income&lt;=O7, 0, IF(Household_Income&lt;=O8, 0.3, IF(Household_Income&lt;=O9, 0.5, IF(Household_Income&lt;=O10, 0.6, 0.7)))))</f>
        <v/>
      </c>
      <c r="R8" s="44"/>
      <c r="S8" s="44"/>
      <c r="T8" s="44"/>
      <c r="U8" s="44"/>
      <c r="V8" s="44"/>
      <c r="W8" s="44"/>
      <c r="X8" s="44"/>
      <c r="Y8" s="44"/>
      <c r="Z8" s="44"/>
      <c r="AA8" s="44"/>
      <c r="AB8" s="35"/>
      <c r="AC8" s="40"/>
      <c r="AD8" s="40"/>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H8" s="40"/>
      <c r="BI8" s="44"/>
      <c r="BJ8" s="44"/>
      <c r="BK8" s="44"/>
      <c r="BL8" s="44"/>
      <c r="BM8" s="44"/>
      <c r="BN8" s="44"/>
      <c r="BO8" s="44"/>
      <c r="BP8" s="44"/>
      <c r="BQ8" s="44"/>
      <c r="BR8" s="44"/>
      <c r="BS8" s="44"/>
      <c r="BT8" s="44"/>
      <c r="BU8" s="44"/>
      <c r="BV8" s="44"/>
    </row>
    <row r="9" spans="2:74" ht="15" customHeight="1" x14ac:dyDescent="0.25">
      <c r="B9" s="51" t="s">
        <v>157</v>
      </c>
      <c r="C9" s="316"/>
      <c r="D9" s="317"/>
      <c r="E9" s="318"/>
      <c r="F9" s="327"/>
      <c r="G9" s="328"/>
      <c r="H9" s="328"/>
      <c r="I9" s="328"/>
      <c r="J9" s="52"/>
      <c r="K9" s="39"/>
      <c r="L9" s="126" t="s">
        <v>1015</v>
      </c>
      <c r="M9" s="125">
        <v>45901</v>
      </c>
      <c r="N9" s="96">
        <v>0.6</v>
      </c>
      <c r="O9" s="98" t="str">
        <f>IF(Income_Year&lt;"2021", "", CEILING(((O11-O8)/(0.8-0.5))*(0.6-0.5) + O8, 1))</f>
        <v/>
      </c>
      <c r="P9" s="98" t="s">
        <v>935</v>
      </c>
      <c r="Q9" s="44" t="str">
        <f>IF(Income_Year&lt;"2021", "", IF(Household_Income&lt;=O7, O7, IF(Household_Income&lt;=O8, O8, IF(Household_Income&lt;=O9, O9, IF(Household_Income&lt;=O10, O10, O11)))))</f>
        <v/>
      </c>
      <c r="R9" s="44"/>
      <c r="S9" s="44"/>
      <c r="T9" s="44"/>
      <c r="U9" s="44"/>
      <c r="V9" s="44"/>
      <c r="W9" s="44"/>
      <c r="X9" s="44"/>
      <c r="Y9" s="44"/>
      <c r="Z9" s="44"/>
      <c r="AA9" s="44"/>
      <c r="AB9" s="35"/>
      <c r="AC9" s="40"/>
      <c r="AD9" s="40"/>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H9" s="40"/>
      <c r="BI9" s="44"/>
      <c r="BJ9" s="44"/>
      <c r="BK9" s="44"/>
      <c r="BL9" s="44"/>
      <c r="BM9" s="44"/>
      <c r="BN9" s="44"/>
      <c r="BO9" s="44"/>
      <c r="BP9" s="44"/>
      <c r="BQ9" s="44"/>
      <c r="BR9" s="44"/>
      <c r="BS9" s="44"/>
      <c r="BT9" s="44"/>
      <c r="BU9" s="44"/>
      <c r="BV9" s="44"/>
    </row>
    <row r="10" spans="2:74" ht="15" customHeight="1" x14ac:dyDescent="0.25">
      <c r="B10" s="51" t="s">
        <v>158</v>
      </c>
      <c r="C10" s="326"/>
      <c r="D10" s="317"/>
      <c r="E10" s="318"/>
      <c r="F10" s="53"/>
      <c r="G10" s="133" t="str" cm="1">
        <f t="array" aca="1" ref="G10" ca="1">IF(Income_Year="","",IF(AND(Income_Year&lt;"2021", Household_Size&gt;0), 2*INDEX(INDIRECT("Income_Limits_" &amp; Income_Year),MATCH(County,County_State,0),Household_Size), ""))</f>
        <v/>
      </c>
      <c r="H10" s="115"/>
      <c r="I10" s="54"/>
      <c r="J10" s="52"/>
      <c r="K10" s="39"/>
      <c r="L10" s="126" t="s">
        <v>1026</v>
      </c>
      <c r="M10" s="125">
        <v>46296</v>
      </c>
      <c r="N10" s="96">
        <v>0.7</v>
      </c>
      <c r="O10" s="98" t="str">
        <f>IF(Income_Year&lt;"2021", "", CEILING(((O11-O8)/(0.8-0.5))*(0.7-0.5) + O8, 1))</f>
        <v/>
      </c>
      <c r="P10" s="98" t="s">
        <v>936</v>
      </c>
      <c r="Q10" s="96" t="str">
        <f>IF(Income_Year&lt;"2021", "", IF(Household_Income&lt;=O7, 0.3, IF(Household_Income&lt;=O8, 0.5, IF(Household_Income&lt;=O9, 0.6, IF(Household_Income&lt;=O10, 0.7, 0.8)))))</f>
        <v/>
      </c>
      <c r="R10" s="44"/>
      <c r="S10" s="44"/>
      <c r="T10" s="44"/>
      <c r="U10" s="44"/>
      <c r="V10" s="44"/>
      <c r="W10" s="44"/>
      <c r="X10" s="44"/>
      <c r="Y10" s="44"/>
      <c r="Z10" s="44"/>
      <c r="AA10" s="44"/>
      <c r="AB10" s="35"/>
      <c r="AC10" s="40"/>
      <c r="AD10" s="40"/>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H10" s="40"/>
      <c r="BI10" s="44"/>
      <c r="BJ10" s="44"/>
      <c r="BK10" s="44"/>
      <c r="BL10" s="44"/>
      <c r="BM10" s="44"/>
      <c r="BN10" s="44"/>
      <c r="BO10" s="44"/>
      <c r="BP10" s="44"/>
      <c r="BQ10" s="44"/>
      <c r="BR10" s="44"/>
      <c r="BS10" s="44"/>
      <c r="BT10" s="44"/>
      <c r="BU10" s="44"/>
      <c r="BV10" s="44"/>
    </row>
    <row r="11" spans="2:74" ht="15" customHeight="1" x14ac:dyDescent="0.25">
      <c r="B11" s="51" t="s">
        <v>159</v>
      </c>
      <c r="C11" s="105">
        <f ca="1">IFERROR(IF(Income_Year&lt;"2021", Household_Income/G10, ((Q10-Q8)/(Q9-Q7))*(Household_Income - Q7) + Q8),0)</f>
        <v>0</v>
      </c>
      <c r="D11" s="329" t="str">
        <f ca="1">IF(AND(ROUND(Percent_AMI, 6) = 0.5, Percent_AMI&gt;0.5), "Income is greater than 50% AMI due to extended decimal places. Please contact HCD for more information.", IF(AND(ROUND(Percent_AMI, 6) = 0.6, Percent_AMI&gt;0.6), "Income is greater than 60% AMI due to extended decimal places. Please contact HCD for more information.", IF(AND(ROUND(Percent_AMI, 6) = 0.8, Percent_AMI&gt;0.8), "Income is greater than 80% AMI due to extended decimal places. Household is ineligible.", IF(C11&gt;0.8,"Income is greater than 80% of the AMI. Household is ineligible.",""))))</f>
        <v/>
      </c>
      <c r="E11" s="329"/>
      <c r="F11" s="329"/>
      <c r="G11" s="329"/>
      <c r="H11" s="329"/>
      <c r="I11" s="329"/>
      <c r="J11" s="38"/>
      <c r="K11" s="39"/>
      <c r="L11" s="51"/>
      <c r="M11" s="40"/>
      <c r="N11" s="96">
        <v>0.8</v>
      </c>
      <c r="O11" s="44" t="str" cm="1">
        <f t="array" aca="1" ref="O11" ca="1">IF(Income_Year&lt;"2021", "", INDEX(INDIRECT("Income_Limits_" &amp; Income_Year), MATCH(County, County_State, 0), IF(Household_Size&lt;=4, 10, IF(Household_Size&lt;=8, 11, MATCH(Household_Size, HHSize_USDA, 0)+9))))</f>
        <v/>
      </c>
      <c r="P11" s="44"/>
      <c r="Q11" s="44"/>
      <c r="R11" s="44"/>
      <c r="S11" s="44"/>
      <c r="T11" s="44"/>
      <c r="U11" s="44"/>
      <c r="V11" s="44"/>
      <c r="W11" s="44"/>
      <c r="X11" s="44"/>
      <c r="Y11" s="44"/>
      <c r="Z11" s="44"/>
      <c r="AA11" s="44"/>
      <c r="AB11" s="35"/>
      <c r="AC11" s="40"/>
      <c r="AD11" s="40"/>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H11" s="40"/>
      <c r="BI11" s="44"/>
      <c r="BJ11" s="44"/>
      <c r="BK11" s="44"/>
      <c r="BL11" s="44"/>
      <c r="BM11" s="44"/>
      <c r="BN11" s="44"/>
      <c r="BO11" s="44"/>
      <c r="BP11" s="44"/>
      <c r="BQ11" s="44"/>
      <c r="BR11" s="44"/>
      <c r="BS11" s="44"/>
      <c r="BT11" s="44"/>
      <c r="BU11" s="44"/>
      <c r="BV11" s="44"/>
    </row>
    <row r="12" spans="2:74" ht="15.75" x14ac:dyDescent="0.25">
      <c r="B12" s="332" t="s">
        <v>160</v>
      </c>
      <c r="C12" s="333"/>
      <c r="D12" s="333"/>
      <c r="E12" s="333"/>
      <c r="F12" s="333"/>
      <c r="G12" s="333"/>
      <c r="H12" s="333"/>
      <c r="I12" s="334"/>
      <c r="J12" s="52"/>
      <c r="K12" s="39"/>
      <c r="L12" s="51"/>
      <c r="M12" s="40"/>
      <c r="N12" s="44"/>
      <c r="O12" s="44"/>
      <c r="P12" s="44"/>
      <c r="Q12" s="44"/>
      <c r="R12" s="44"/>
      <c r="S12" s="44"/>
      <c r="T12" s="44"/>
      <c r="U12" s="44"/>
      <c r="V12" s="44"/>
      <c r="W12" s="44"/>
      <c r="X12" s="44"/>
      <c r="Y12" s="44"/>
      <c r="Z12" s="44"/>
      <c r="AA12" s="44"/>
      <c r="AB12" s="35"/>
      <c r="AC12" s="40"/>
      <c r="AD12" s="40"/>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H12" s="40"/>
      <c r="BI12" s="44"/>
      <c r="BJ12" s="44"/>
      <c r="BK12" s="44"/>
      <c r="BL12" s="44"/>
      <c r="BM12" s="44"/>
      <c r="BN12" s="44"/>
      <c r="BO12" s="44"/>
      <c r="BP12" s="44"/>
      <c r="BQ12" s="44"/>
      <c r="BR12" s="44"/>
      <c r="BS12" s="44"/>
      <c r="BT12" s="44"/>
      <c r="BU12" s="44"/>
      <c r="BV12" s="44"/>
    </row>
    <row r="13" spans="2:74" ht="26.25" x14ac:dyDescent="0.25">
      <c r="B13" s="55" t="s">
        <v>0</v>
      </c>
      <c r="C13" s="311" t="s">
        <v>1</v>
      </c>
      <c r="D13" s="312"/>
      <c r="E13" s="330" t="s">
        <v>2</v>
      </c>
      <c r="F13" s="331"/>
      <c r="G13" s="55" t="s">
        <v>48</v>
      </c>
      <c r="H13" s="55" t="s">
        <v>49</v>
      </c>
      <c r="I13" s="55" t="s">
        <v>134</v>
      </c>
      <c r="J13" s="38"/>
      <c r="K13" s="39"/>
      <c r="L13" s="51"/>
      <c r="M13" s="40"/>
      <c r="N13" s="44"/>
      <c r="O13" s="44"/>
      <c r="P13" s="44"/>
      <c r="Q13" s="44"/>
      <c r="R13" s="44"/>
      <c r="S13" s="44"/>
      <c r="T13" s="44"/>
      <c r="U13" s="44"/>
      <c r="V13" s="44"/>
      <c r="W13" s="44"/>
      <c r="X13" s="44"/>
      <c r="Y13" s="44"/>
      <c r="Z13" s="44"/>
      <c r="AA13" s="44"/>
      <c r="AB13" s="35"/>
      <c r="AC13" s="40"/>
      <c r="AD13" s="40"/>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H13" s="40"/>
      <c r="BI13" s="44"/>
      <c r="BJ13" s="44"/>
      <c r="BK13" s="44"/>
      <c r="BL13" s="44"/>
      <c r="BM13" s="44"/>
      <c r="BN13" s="44"/>
      <c r="BO13" s="44"/>
      <c r="BP13" s="44"/>
      <c r="BQ13" s="44"/>
      <c r="BR13" s="44"/>
      <c r="BS13" s="44"/>
      <c r="BT13" s="44"/>
      <c r="BU13" s="44"/>
      <c r="BV13" s="44"/>
    </row>
    <row r="14" spans="2:74" ht="15" customHeight="1" x14ac:dyDescent="0.25">
      <c r="B14" s="56">
        <v>1</v>
      </c>
      <c r="C14" s="313" t="str">
        <f>IF(Homebuyer_Name="","",Homebuyer_Name)</f>
        <v/>
      </c>
      <c r="D14" s="314"/>
      <c r="E14" s="335" t="s">
        <v>5</v>
      </c>
      <c r="F14" s="336"/>
      <c r="G14" s="57"/>
      <c r="H14" s="58" t="str">
        <f t="shared" ref="H14:H23" si="0">IF(Program_Enrollment_Date="","",IF(G14="","",(DATEDIF(G14,$H$7,"y"))))</f>
        <v/>
      </c>
      <c r="I14" s="132"/>
      <c r="J14" s="52" t="b">
        <f>AND(H14&gt;=18,I14="no")</f>
        <v>0</v>
      </c>
      <c r="K14" s="39"/>
      <c r="L14" s="51"/>
      <c r="M14" s="40"/>
      <c r="N14" s="44"/>
      <c r="O14" s="44"/>
      <c r="P14" s="44"/>
      <c r="Q14" s="44"/>
      <c r="R14" s="44"/>
      <c r="S14" s="44"/>
      <c r="T14" s="44"/>
      <c r="U14" s="44"/>
      <c r="V14" s="44"/>
      <c r="W14" s="44"/>
      <c r="X14" s="44"/>
      <c r="Y14" s="44"/>
      <c r="Z14" s="44"/>
      <c r="AA14" s="44"/>
      <c r="AB14" s="35"/>
      <c r="AC14" s="40"/>
      <c r="AD14" s="40"/>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H14" s="40"/>
      <c r="BI14" s="44"/>
      <c r="BJ14" s="44"/>
      <c r="BK14" s="44"/>
      <c r="BL14" s="44"/>
      <c r="BM14" s="44"/>
      <c r="BN14" s="44"/>
      <c r="BO14" s="44"/>
      <c r="BP14" s="44"/>
      <c r="BQ14" s="44"/>
      <c r="BR14" s="44"/>
      <c r="BS14" s="44"/>
      <c r="BT14" s="44"/>
      <c r="BU14" s="44"/>
      <c r="BV14" s="44"/>
    </row>
    <row r="15" spans="2:74" ht="15" customHeight="1" x14ac:dyDescent="0.25">
      <c r="B15" s="56">
        <v>2</v>
      </c>
      <c r="C15" s="307"/>
      <c r="D15" s="308"/>
      <c r="E15" s="309"/>
      <c r="F15" s="310"/>
      <c r="G15" s="57"/>
      <c r="H15" s="58" t="str">
        <f t="shared" si="0"/>
        <v/>
      </c>
      <c r="I15" s="59"/>
      <c r="J15" s="52" t="b">
        <f t="shared" ref="J15:J28" si="1">AND(H15&gt;=18,I15="no")</f>
        <v>0</v>
      </c>
      <c r="K15" s="39"/>
      <c r="L15" s="51"/>
      <c r="M15" s="40"/>
      <c r="N15" s="44"/>
      <c r="O15" s="44"/>
      <c r="P15" s="44"/>
      <c r="Q15" s="44"/>
      <c r="R15" s="44"/>
      <c r="S15" s="44"/>
      <c r="T15" s="44"/>
      <c r="U15" s="44"/>
      <c r="V15" s="44"/>
      <c r="W15" s="44"/>
      <c r="X15" s="44"/>
      <c r="Y15" s="44"/>
      <c r="Z15" s="44"/>
      <c r="AA15" s="44"/>
      <c r="AB15" s="35"/>
      <c r="AC15" s="40"/>
      <c r="AD15" s="40"/>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H15" s="40"/>
      <c r="BI15" s="44"/>
      <c r="BJ15" s="44"/>
      <c r="BK15" s="44"/>
      <c r="BL15" s="44"/>
      <c r="BM15" s="44"/>
      <c r="BN15" s="44"/>
      <c r="BO15" s="44"/>
      <c r="BP15" s="44"/>
      <c r="BQ15" s="44"/>
      <c r="BR15" s="44"/>
      <c r="BS15" s="44"/>
      <c r="BT15" s="44"/>
      <c r="BU15" s="44"/>
      <c r="BV15" s="44"/>
    </row>
    <row r="16" spans="2:74" ht="15" customHeight="1" x14ac:dyDescent="0.25">
      <c r="B16" s="56">
        <v>3</v>
      </c>
      <c r="C16" s="307"/>
      <c r="D16" s="308"/>
      <c r="E16" s="309"/>
      <c r="F16" s="310"/>
      <c r="G16" s="57"/>
      <c r="H16" s="58" t="str">
        <f t="shared" si="0"/>
        <v/>
      </c>
      <c r="I16" s="59"/>
      <c r="J16" s="52" t="b">
        <f t="shared" si="1"/>
        <v>0</v>
      </c>
      <c r="K16" s="39"/>
      <c r="L16" s="51"/>
      <c r="M16" s="40"/>
      <c r="N16" s="44"/>
      <c r="O16" s="44"/>
      <c r="P16" s="44"/>
      <c r="Q16" s="44"/>
      <c r="R16" s="44"/>
      <c r="S16" s="44"/>
      <c r="T16" s="44"/>
      <c r="U16" s="44"/>
      <c r="V16" s="44"/>
      <c r="W16" s="44"/>
      <c r="X16" s="44"/>
      <c r="Y16" s="44"/>
      <c r="Z16" s="44"/>
      <c r="AA16" s="44"/>
      <c r="AB16" s="35"/>
      <c r="AC16" s="40"/>
      <c r="AD16" s="40"/>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H16" s="40"/>
      <c r="BI16" s="44"/>
      <c r="BJ16" s="44"/>
      <c r="BK16" s="44"/>
      <c r="BL16" s="44"/>
      <c r="BM16" s="44"/>
      <c r="BN16" s="44"/>
      <c r="BO16" s="44"/>
      <c r="BP16" s="44"/>
      <c r="BQ16" s="44"/>
      <c r="BR16" s="44"/>
      <c r="BS16" s="44"/>
      <c r="BT16" s="44"/>
      <c r="BU16" s="44"/>
      <c r="BV16" s="44"/>
    </row>
    <row r="17" spans="2:74" ht="15" customHeight="1" x14ac:dyDescent="0.25">
      <c r="B17" s="56">
        <v>4</v>
      </c>
      <c r="C17" s="307"/>
      <c r="D17" s="308"/>
      <c r="E17" s="309"/>
      <c r="F17" s="310"/>
      <c r="G17" s="57"/>
      <c r="H17" s="58" t="str">
        <f t="shared" si="0"/>
        <v/>
      </c>
      <c r="I17" s="59"/>
      <c r="J17" s="52" t="b">
        <f t="shared" si="1"/>
        <v>0</v>
      </c>
      <c r="K17" s="39"/>
      <c r="L17" s="51"/>
      <c r="M17" s="40"/>
      <c r="N17" s="44"/>
      <c r="O17" s="44"/>
      <c r="P17" s="44"/>
      <c r="Q17" s="44"/>
      <c r="R17" s="44"/>
      <c r="S17" s="44"/>
      <c r="T17" s="44"/>
      <c r="U17" s="44"/>
      <c r="V17" s="44"/>
      <c r="W17" s="44"/>
      <c r="X17" s="44"/>
      <c r="Y17" s="44"/>
      <c r="Z17" s="44"/>
      <c r="AA17" s="44"/>
      <c r="AB17" s="35"/>
      <c r="AC17" s="40"/>
      <c r="AD17" s="40"/>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H17" s="40"/>
      <c r="BI17" s="44"/>
      <c r="BJ17" s="44"/>
      <c r="BK17" s="44"/>
      <c r="BL17" s="44"/>
      <c r="BM17" s="44"/>
      <c r="BN17" s="44"/>
      <c r="BO17" s="44"/>
      <c r="BP17" s="44"/>
      <c r="BQ17" s="44"/>
      <c r="BR17" s="44"/>
      <c r="BS17" s="44"/>
      <c r="BT17" s="44"/>
      <c r="BU17" s="44"/>
      <c r="BV17" s="44"/>
    </row>
    <row r="18" spans="2:74" ht="15" customHeight="1" x14ac:dyDescent="0.25">
      <c r="B18" s="56">
        <v>5</v>
      </c>
      <c r="C18" s="307"/>
      <c r="D18" s="308"/>
      <c r="E18" s="309"/>
      <c r="F18" s="310"/>
      <c r="G18" s="57"/>
      <c r="H18" s="58" t="str">
        <f t="shared" si="0"/>
        <v/>
      </c>
      <c r="I18" s="59"/>
      <c r="J18" s="52" t="b">
        <f t="shared" si="1"/>
        <v>0</v>
      </c>
      <c r="K18" s="39"/>
      <c r="L18" s="51"/>
      <c r="M18" s="40"/>
      <c r="N18" s="44"/>
      <c r="O18" s="44"/>
      <c r="P18" s="44"/>
      <c r="Q18" s="44"/>
      <c r="R18" s="44"/>
      <c r="S18" s="44"/>
      <c r="T18" s="44"/>
      <c r="U18" s="44"/>
      <c r="V18" s="44"/>
      <c r="W18" s="44"/>
      <c r="X18" s="44"/>
      <c r="Y18" s="44"/>
      <c r="Z18" s="44"/>
      <c r="AA18" s="44"/>
      <c r="AB18" s="35"/>
      <c r="AC18" s="40"/>
      <c r="AD18" s="40"/>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H18" s="40"/>
      <c r="BI18" s="44"/>
      <c r="BJ18" s="44"/>
      <c r="BK18" s="44"/>
      <c r="BL18" s="44"/>
      <c r="BM18" s="44"/>
      <c r="BN18" s="44"/>
      <c r="BO18" s="44"/>
      <c r="BP18" s="44"/>
      <c r="BQ18" s="44"/>
      <c r="BR18" s="44"/>
      <c r="BS18" s="44"/>
      <c r="BT18" s="44"/>
      <c r="BU18" s="44"/>
      <c r="BV18" s="44"/>
    </row>
    <row r="19" spans="2:74" ht="15" customHeight="1" x14ac:dyDescent="0.25">
      <c r="B19" s="56">
        <v>6</v>
      </c>
      <c r="C19" s="307"/>
      <c r="D19" s="308"/>
      <c r="E19" s="309"/>
      <c r="F19" s="310"/>
      <c r="G19" s="57"/>
      <c r="H19" s="58" t="str">
        <f t="shared" si="0"/>
        <v/>
      </c>
      <c r="I19" s="59"/>
      <c r="J19" s="52" t="b">
        <f t="shared" si="1"/>
        <v>0</v>
      </c>
      <c r="K19" s="39"/>
      <c r="L19" s="60"/>
      <c r="M19" s="40"/>
      <c r="N19" s="44"/>
      <c r="O19" s="44"/>
      <c r="P19" s="44"/>
      <c r="Q19" s="44"/>
      <c r="R19" s="44"/>
      <c r="S19" s="44"/>
      <c r="T19" s="44"/>
      <c r="U19" s="44"/>
      <c r="V19" s="44"/>
      <c r="W19" s="44"/>
      <c r="X19" s="44"/>
      <c r="Y19" s="44"/>
      <c r="Z19" s="44"/>
      <c r="AA19" s="44"/>
      <c r="AB19" s="35"/>
      <c r="AC19" s="40"/>
      <c r="AD19" s="40"/>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H19" s="40"/>
      <c r="BI19" s="44"/>
      <c r="BJ19" s="44"/>
      <c r="BK19" s="44"/>
      <c r="BL19" s="44"/>
      <c r="BM19" s="44"/>
      <c r="BN19" s="44"/>
      <c r="BO19" s="44"/>
      <c r="BP19" s="44"/>
      <c r="BQ19" s="44"/>
      <c r="BR19" s="44"/>
      <c r="BS19" s="44"/>
      <c r="BT19" s="44"/>
      <c r="BU19" s="44"/>
      <c r="BV19" s="44"/>
    </row>
    <row r="20" spans="2:74" ht="15" customHeight="1" x14ac:dyDescent="0.25">
      <c r="B20" s="56">
        <v>7</v>
      </c>
      <c r="C20" s="307"/>
      <c r="D20" s="308"/>
      <c r="E20" s="309"/>
      <c r="F20" s="310"/>
      <c r="G20" s="57"/>
      <c r="H20" s="58" t="str">
        <f t="shared" si="0"/>
        <v/>
      </c>
      <c r="I20" s="59"/>
      <c r="J20" s="52" t="b">
        <f t="shared" si="1"/>
        <v>0</v>
      </c>
      <c r="K20" s="39"/>
      <c r="L20" s="60"/>
      <c r="M20" s="40"/>
      <c r="N20" s="44"/>
      <c r="O20" s="44"/>
      <c r="P20" s="44"/>
      <c r="Q20" s="44"/>
      <c r="R20" s="44"/>
      <c r="S20" s="44"/>
      <c r="T20" s="44"/>
      <c r="U20" s="44"/>
      <c r="V20" s="44"/>
      <c r="W20" s="44"/>
      <c r="X20" s="44"/>
      <c r="Y20" s="44"/>
      <c r="Z20" s="44"/>
      <c r="AA20" s="44"/>
      <c r="AB20" s="35"/>
      <c r="AC20" s="40"/>
      <c r="AD20" s="40"/>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H20" s="40"/>
      <c r="BI20" s="44"/>
      <c r="BJ20" s="44"/>
      <c r="BK20" s="44"/>
      <c r="BL20" s="44"/>
      <c r="BM20" s="44"/>
      <c r="BN20" s="44"/>
      <c r="BO20" s="44"/>
      <c r="BP20" s="44"/>
      <c r="BQ20" s="44"/>
      <c r="BR20" s="44"/>
      <c r="BS20" s="44"/>
      <c r="BT20" s="44"/>
      <c r="BU20" s="44"/>
      <c r="BV20" s="44"/>
    </row>
    <row r="21" spans="2:74" ht="15" customHeight="1" x14ac:dyDescent="0.25">
      <c r="B21" s="56">
        <v>8</v>
      </c>
      <c r="C21" s="307"/>
      <c r="D21" s="308"/>
      <c r="E21" s="309"/>
      <c r="F21" s="310"/>
      <c r="G21" s="57"/>
      <c r="H21" s="58" t="str">
        <f t="shared" si="0"/>
        <v/>
      </c>
      <c r="I21" s="59"/>
      <c r="J21" s="52" t="b">
        <f t="shared" si="1"/>
        <v>0</v>
      </c>
      <c r="K21" s="39"/>
      <c r="L21" s="60"/>
      <c r="M21" s="40"/>
      <c r="N21" s="44"/>
      <c r="O21" s="44"/>
      <c r="P21" s="44"/>
      <c r="Q21" s="44"/>
      <c r="R21" s="44"/>
      <c r="S21" s="44"/>
      <c r="T21" s="44"/>
      <c r="U21" s="44"/>
      <c r="V21" s="44"/>
      <c r="W21" s="44"/>
      <c r="X21" s="44"/>
      <c r="Y21" s="44"/>
      <c r="Z21" s="44"/>
      <c r="AA21" s="44"/>
      <c r="AB21" s="35"/>
      <c r="AC21" s="40"/>
      <c r="AD21" s="40"/>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H21" s="40"/>
      <c r="BI21" s="44"/>
      <c r="BJ21" s="44"/>
      <c r="BK21" s="44"/>
      <c r="BL21" s="44"/>
      <c r="BM21" s="44"/>
      <c r="BN21" s="44"/>
      <c r="BO21" s="44"/>
      <c r="BP21" s="44"/>
      <c r="BQ21" s="44"/>
      <c r="BR21" s="44"/>
      <c r="BS21" s="44"/>
      <c r="BT21" s="44"/>
      <c r="BU21" s="44"/>
      <c r="BV21" s="44"/>
    </row>
    <row r="22" spans="2:74" ht="15" customHeight="1" x14ac:dyDescent="0.25">
      <c r="B22" s="56">
        <v>9</v>
      </c>
      <c r="C22" s="307"/>
      <c r="D22" s="308"/>
      <c r="E22" s="309"/>
      <c r="F22" s="310"/>
      <c r="G22" s="57"/>
      <c r="H22" s="58" t="str">
        <f t="shared" si="0"/>
        <v/>
      </c>
      <c r="I22" s="59"/>
      <c r="J22" s="52" t="b">
        <f t="shared" si="1"/>
        <v>0</v>
      </c>
      <c r="K22" s="39"/>
      <c r="L22" s="60"/>
      <c r="M22" s="40"/>
      <c r="N22" s="44"/>
      <c r="O22" s="44"/>
      <c r="P22" s="44"/>
      <c r="Q22" s="44"/>
      <c r="R22" s="44"/>
      <c r="S22" s="44"/>
      <c r="T22" s="44"/>
      <c r="U22" s="44"/>
      <c r="V22" s="44"/>
      <c r="W22" s="44"/>
      <c r="X22" s="44"/>
      <c r="Y22" s="44"/>
      <c r="Z22" s="44"/>
      <c r="AA22" s="44"/>
      <c r="AB22" s="35"/>
      <c r="AC22" s="40"/>
      <c r="AD22" s="40"/>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H22" s="40"/>
      <c r="BI22" s="44"/>
      <c r="BJ22" s="44"/>
      <c r="BK22" s="44"/>
      <c r="BL22" s="44"/>
      <c r="BM22" s="44"/>
      <c r="BN22" s="44"/>
      <c r="BO22" s="44"/>
      <c r="BP22" s="44"/>
      <c r="BQ22" s="44"/>
      <c r="BR22" s="44"/>
      <c r="BS22" s="44"/>
      <c r="BT22" s="44"/>
      <c r="BU22" s="44"/>
      <c r="BV22" s="44"/>
    </row>
    <row r="23" spans="2:74" ht="15" customHeight="1" x14ac:dyDescent="0.25">
      <c r="B23" s="56">
        <v>10</v>
      </c>
      <c r="C23" s="307"/>
      <c r="D23" s="308"/>
      <c r="E23" s="309"/>
      <c r="F23" s="310"/>
      <c r="G23" s="57"/>
      <c r="H23" s="58" t="str">
        <f t="shared" si="0"/>
        <v/>
      </c>
      <c r="I23" s="59"/>
      <c r="J23" s="52" t="b">
        <f t="shared" si="1"/>
        <v>0</v>
      </c>
      <c r="K23" s="39"/>
      <c r="L23" s="60"/>
      <c r="M23" s="40"/>
      <c r="N23" s="44"/>
      <c r="O23" s="44"/>
      <c r="P23" s="44"/>
      <c r="Q23" s="44"/>
      <c r="R23" s="44"/>
      <c r="S23" s="44"/>
      <c r="T23" s="44"/>
      <c r="U23" s="44"/>
      <c r="V23" s="44"/>
      <c r="W23" s="44"/>
      <c r="X23" s="44"/>
      <c r="Y23" s="44"/>
      <c r="Z23" s="44"/>
      <c r="AA23" s="44"/>
      <c r="AB23" s="35"/>
      <c r="AC23" s="40"/>
      <c r="AD23" s="40"/>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H23" s="40"/>
      <c r="BI23" s="44"/>
      <c r="BJ23" s="44"/>
      <c r="BK23" s="44"/>
      <c r="BL23" s="44"/>
      <c r="BM23" s="44"/>
      <c r="BN23" s="44"/>
      <c r="BO23" s="44"/>
      <c r="BP23" s="44"/>
      <c r="BQ23" s="44"/>
      <c r="BR23" s="44"/>
      <c r="BS23" s="44"/>
      <c r="BT23" s="44"/>
      <c r="BU23" s="44"/>
      <c r="BV23" s="44"/>
    </row>
    <row r="24" spans="2:74" ht="15" customHeight="1" x14ac:dyDescent="0.2">
      <c r="B24" s="56">
        <v>11</v>
      </c>
      <c r="C24" s="307"/>
      <c r="D24" s="308"/>
      <c r="E24" s="309"/>
      <c r="F24" s="310"/>
      <c r="G24" s="57"/>
      <c r="H24" s="58" t="str">
        <f t="shared" ref="H24:H28" si="2">IF(Program_Enrollment_Date="","",IF(G24="","",(DATEDIF(G24,$H$7,"y"))))</f>
        <v/>
      </c>
      <c r="I24" s="59"/>
      <c r="J24" s="52" t="b">
        <f t="shared" si="1"/>
        <v>0</v>
      </c>
      <c r="K24" s="39"/>
      <c r="L24" s="40"/>
      <c r="M24" s="40"/>
      <c r="N24" s="44"/>
      <c r="O24" s="44"/>
      <c r="P24" s="44"/>
      <c r="Q24" s="44"/>
      <c r="R24" s="44"/>
      <c r="S24" s="44"/>
      <c r="T24" s="44"/>
      <c r="U24" s="44"/>
      <c r="V24" s="44"/>
      <c r="W24" s="44"/>
      <c r="X24" s="44"/>
      <c r="Y24" s="44"/>
      <c r="Z24" s="44"/>
      <c r="AA24" s="44"/>
      <c r="AB24" s="33"/>
      <c r="AC24" s="40"/>
      <c r="AD24" s="40"/>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G24" s="40"/>
      <c r="BH24" s="44"/>
      <c r="BI24" s="44"/>
      <c r="BJ24" s="44"/>
      <c r="BK24" s="44"/>
      <c r="BL24" s="44"/>
      <c r="BM24" s="44"/>
      <c r="BN24" s="44"/>
      <c r="BO24" s="44"/>
      <c r="BP24" s="44"/>
      <c r="BQ24" s="44"/>
      <c r="BR24" s="44"/>
      <c r="BS24" s="44"/>
      <c r="BT24" s="44"/>
      <c r="BU24" s="44"/>
    </row>
    <row r="25" spans="2:74" ht="15" customHeight="1" x14ac:dyDescent="0.2">
      <c r="B25" s="56">
        <v>12</v>
      </c>
      <c r="C25" s="307"/>
      <c r="D25" s="308"/>
      <c r="E25" s="309"/>
      <c r="F25" s="310"/>
      <c r="G25" s="57"/>
      <c r="H25" s="58" t="str">
        <f t="shared" si="2"/>
        <v/>
      </c>
      <c r="I25" s="59"/>
      <c r="J25" s="52" t="b">
        <f t="shared" si="1"/>
        <v>0</v>
      </c>
      <c r="K25" s="39"/>
      <c r="L25" s="40"/>
      <c r="M25" s="40"/>
      <c r="N25" s="44"/>
      <c r="O25" s="44"/>
      <c r="P25" s="44"/>
      <c r="Q25" s="44"/>
      <c r="R25" s="44"/>
      <c r="S25" s="44"/>
      <c r="T25" s="44"/>
      <c r="U25" s="44"/>
      <c r="V25" s="44"/>
      <c r="W25" s="44"/>
      <c r="X25" s="44"/>
      <c r="Y25" s="44"/>
      <c r="Z25" s="44"/>
      <c r="AA25" s="44"/>
      <c r="AB25" s="33"/>
      <c r="AC25" s="40"/>
      <c r="AD25" s="40"/>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G25" s="40"/>
      <c r="BH25" s="44"/>
      <c r="BI25" s="44"/>
      <c r="BJ25" s="44"/>
      <c r="BK25" s="44"/>
      <c r="BL25" s="44"/>
      <c r="BM25" s="44"/>
      <c r="BN25" s="44"/>
      <c r="BO25" s="44"/>
      <c r="BP25" s="44"/>
      <c r="BQ25" s="44"/>
      <c r="BR25" s="44"/>
      <c r="BS25" s="44"/>
      <c r="BT25" s="44"/>
      <c r="BU25" s="44"/>
    </row>
    <row r="26" spans="2:74" ht="15" customHeight="1" x14ac:dyDescent="0.2">
      <c r="B26" s="56">
        <v>13</v>
      </c>
      <c r="C26" s="307"/>
      <c r="D26" s="308"/>
      <c r="E26" s="309"/>
      <c r="F26" s="310"/>
      <c r="G26" s="57"/>
      <c r="H26" s="58" t="str">
        <f t="shared" si="2"/>
        <v/>
      </c>
      <c r="I26" s="59"/>
      <c r="J26" s="52" t="b">
        <f t="shared" si="1"/>
        <v>0</v>
      </c>
      <c r="K26" s="39"/>
      <c r="L26" s="40"/>
      <c r="M26" s="40"/>
      <c r="N26" s="44"/>
      <c r="O26" s="44"/>
      <c r="P26" s="44"/>
      <c r="Q26" s="44"/>
      <c r="R26" s="44"/>
      <c r="S26" s="44"/>
      <c r="T26" s="44"/>
      <c r="U26" s="44"/>
      <c r="V26" s="44"/>
      <c r="W26" s="44"/>
      <c r="X26" s="44"/>
      <c r="Y26" s="44"/>
      <c r="Z26" s="44"/>
      <c r="AA26" s="44"/>
      <c r="AB26" s="33"/>
      <c r="AC26" s="40"/>
      <c r="AD26" s="40"/>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G26" s="40"/>
      <c r="BH26" s="44"/>
      <c r="BI26" s="44"/>
      <c r="BJ26" s="44"/>
      <c r="BK26" s="44"/>
      <c r="BL26" s="44"/>
      <c r="BM26" s="44"/>
      <c r="BN26" s="44"/>
      <c r="BO26" s="44"/>
      <c r="BP26" s="44"/>
      <c r="BQ26" s="44"/>
      <c r="BR26" s="44"/>
      <c r="BS26" s="44"/>
      <c r="BT26" s="44"/>
      <c r="BU26" s="44"/>
    </row>
    <row r="27" spans="2:74" ht="15" customHeight="1" x14ac:dyDescent="0.2">
      <c r="B27" s="56">
        <v>14</v>
      </c>
      <c r="C27" s="307"/>
      <c r="D27" s="308"/>
      <c r="E27" s="309"/>
      <c r="F27" s="310"/>
      <c r="G27" s="57"/>
      <c r="H27" s="58" t="str">
        <f t="shared" ref="H27" si="3">IF(Program_Enrollment_Date="","",IF(G27="","",(DATEDIF(G27,$H$7,"y"))))</f>
        <v/>
      </c>
      <c r="I27" s="59"/>
      <c r="J27" s="52" t="b">
        <f t="shared" si="1"/>
        <v>0</v>
      </c>
      <c r="K27" s="39"/>
      <c r="L27" s="40"/>
      <c r="M27" s="40"/>
      <c r="N27" s="44"/>
      <c r="O27" s="44"/>
      <c r="P27" s="44"/>
      <c r="Q27" s="44"/>
      <c r="R27" s="44"/>
      <c r="S27" s="44"/>
      <c r="T27" s="44"/>
      <c r="U27" s="44"/>
      <c r="V27" s="44"/>
      <c r="W27" s="44"/>
      <c r="X27" s="44"/>
      <c r="Y27" s="44"/>
      <c r="Z27" s="44"/>
      <c r="AA27" s="44"/>
      <c r="AB27" s="33"/>
      <c r="AC27" s="40"/>
      <c r="AD27" s="40"/>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G27" s="40"/>
      <c r="BH27" s="44"/>
      <c r="BI27" s="44"/>
      <c r="BJ27" s="44"/>
      <c r="BK27" s="44"/>
      <c r="BL27" s="44"/>
      <c r="BM27" s="44"/>
      <c r="BN27" s="44"/>
      <c r="BO27" s="44"/>
      <c r="BP27" s="44"/>
      <c r="BQ27" s="44"/>
      <c r="BR27" s="44"/>
      <c r="BS27" s="44"/>
      <c r="BT27" s="44"/>
      <c r="BU27" s="44"/>
    </row>
    <row r="28" spans="2:74" ht="15" customHeight="1" x14ac:dyDescent="0.2">
      <c r="B28" s="56">
        <v>15</v>
      </c>
      <c r="C28" s="307"/>
      <c r="D28" s="308"/>
      <c r="E28" s="309"/>
      <c r="F28" s="310"/>
      <c r="G28" s="57"/>
      <c r="H28" s="58" t="str">
        <f t="shared" si="2"/>
        <v/>
      </c>
      <c r="I28" s="59"/>
      <c r="J28" s="52" t="b">
        <f t="shared" si="1"/>
        <v>0</v>
      </c>
      <c r="K28" s="39"/>
      <c r="L28" s="40"/>
      <c r="M28" s="40"/>
      <c r="N28" s="44"/>
      <c r="O28" s="44"/>
      <c r="P28" s="44"/>
      <c r="Q28" s="44"/>
      <c r="R28" s="44"/>
      <c r="S28" s="44"/>
      <c r="T28" s="44"/>
      <c r="U28" s="44"/>
      <c r="V28" s="44"/>
      <c r="W28" s="44"/>
      <c r="X28" s="44"/>
      <c r="Y28" s="44"/>
      <c r="Z28" s="44"/>
      <c r="AA28" s="44"/>
      <c r="AB28" s="33"/>
      <c r="AC28" s="40"/>
      <c r="AD28" s="40"/>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G28" s="40"/>
      <c r="BH28" s="44"/>
      <c r="BI28" s="44"/>
      <c r="BJ28" s="44"/>
      <c r="BK28" s="44"/>
      <c r="BL28" s="44"/>
      <c r="BM28" s="44"/>
      <c r="BN28" s="44"/>
      <c r="BO28" s="44"/>
      <c r="BP28" s="44"/>
      <c r="BQ28" s="44"/>
      <c r="BR28" s="44"/>
      <c r="BS28" s="44"/>
      <c r="BT28" s="44"/>
      <c r="BU28" s="44"/>
    </row>
    <row r="29" spans="2:74" ht="15" customHeight="1" x14ac:dyDescent="0.2">
      <c r="B29" s="305" t="str">
        <f>IF(J29="TRUE","Complete a Zero Income Certification for each household member age 18 and older who is not an income earner.","")</f>
        <v/>
      </c>
      <c r="C29" s="305"/>
      <c r="D29" s="305"/>
      <c r="E29" s="305"/>
      <c r="F29" s="305"/>
      <c r="G29" s="305"/>
      <c r="H29" s="305"/>
      <c r="I29" s="305"/>
      <c r="J29" s="33" t="b">
        <f>_xlfn.IFS(J14=TRUE,"True",J15=TRUE,"True",J16=TRUE,"True",J17=TRUE,"true",J18=TRUE,"True",J19=TRUE,"true",J20=TRUE,"true",J21=TRUE,"true",J22=TRUE,"true",J23=TRUE,"true",J24=TRUE,"true",J25=TRUE,"true",J26=TRUE,"True",J27=TRUE,"true",TRUE,J28=TRUE,"true",FALSE)</f>
        <v>0</v>
      </c>
      <c r="K29" s="60"/>
      <c r="L29" s="40"/>
      <c r="M29" s="40"/>
      <c r="N29" s="44"/>
      <c r="O29" s="44"/>
      <c r="P29" s="44"/>
      <c r="Q29" s="44"/>
      <c r="R29" s="44"/>
      <c r="S29" s="44"/>
      <c r="T29" s="44"/>
      <c r="U29" s="44"/>
      <c r="V29" s="44"/>
      <c r="W29" s="44"/>
      <c r="X29" s="44"/>
      <c r="Y29" s="44"/>
      <c r="Z29" s="44"/>
      <c r="AA29" s="44"/>
      <c r="AB29" s="33"/>
      <c r="AC29" s="40"/>
      <c r="AD29" s="40"/>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G29" s="40"/>
      <c r="BH29" s="44"/>
      <c r="BI29" s="44"/>
      <c r="BJ29" s="44"/>
      <c r="BK29" s="44"/>
      <c r="BL29" s="44"/>
      <c r="BM29" s="44"/>
      <c r="BN29" s="44"/>
      <c r="BO29" s="44"/>
      <c r="BP29" s="44"/>
      <c r="BQ29" s="44"/>
      <c r="BR29" s="44"/>
      <c r="BS29" s="44"/>
      <c r="BT29" s="44"/>
      <c r="BU29" s="44"/>
    </row>
    <row r="30" spans="2:74" ht="16.5" customHeight="1" x14ac:dyDescent="0.25">
      <c r="B30" s="306"/>
      <c r="C30" s="306"/>
      <c r="D30" s="306"/>
      <c r="E30" s="306"/>
      <c r="F30" s="306"/>
      <c r="G30" s="306"/>
      <c r="H30" s="306"/>
      <c r="I30" s="306"/>
      <c r="L30" s="40"/>
      <c r="M30" s="40"/>
      <c r="N30" s="44"/>
      <c r="O30" s="44"/>
      <c r="P30" s="44"/>
      <c r="Q30" s="44"/>
      <c r="R30" s="44"/>
      <c r="S30" s="44"/>
      <c r="T30" s="44"/>
      <c r="U30" s="44"/>
      <c r="V30" s="44"/>
      <c r="W30" s="44"/>
      <c r="X30" s="44"/>
      <c r="Y30" s="44"/>
      <c r="Z30" s="44"/>
      <c r="AA30" s="44"/>
      <c r="AB30" s="35"/>
      <c r="AC30" s="33"/>
      <c r="AD30" s="40"/>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G30" s="40"/>
      <c r="BH30" s="44"/>
      <c r="BI30" s="44"/>
      <c r="BJ30" s="44"/>
      <c r="BK30" s="44"/>
      <c r="BL30" s="44"/>
      <c r="BM30" s="44"/>
      <c r="BN30" s="44"/>
      <c r="BO30" s="44"/>
      <c r="BP30" s="44"/>
      <c r="BQ30" s="44"/>
      <c r="BR30" s="44"/>
      <c r="BS30" s="44"/>
      <c r="BT30" s="44"/>
      <c r="BU30" s="44"/>
    </row>
    <row r="31" spans="2:74" ht="15" customHeight="1" x14ac:dyDescent="0.25">
      <c r="B31" s="304" t="s">
        <v>132</v>
      </c>
      <c r="C31" s="304"/>
      <c r="D31" s="304"/>
      <c r="E31" s="61">
        <f>IF(Homebuyer_Name="",0,COUNTA(C14:C28))</f>
        <v>0</v>
      </c>
      <c r="F31" s="62"/>
      <c r="G31" s="62"/>
      <c r="H31" s="62"/>
      <c r="L31" s="40"/>
      <c r="M31" s="40"/>
      <c r="N31" s="44"/>
      <c r="O31" s="44"/>
      <c r="P31" s="44"/>
      <c r="Q31" s="44"/>
      <c r="R31" s="44"/>
      <c r="S31" s="44"/>
      <c r="T31" s="44"/>
      <c r="U31" s="44"/>
      <c r="V31" s="44"/>
      <c r="W31" s="44"/>
      <c r="X31" s="44"/>
      <c r="Y31" s="44"/>
      <c r="Z31" s="44"/>
      <c r="AA31" s="44"/>
      <c r="AB31" s="35"/>
      <c r="AC31" s="40"/>
      <c r="AD31" s="40"/>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G31" s="40"/>
      <c r="BH31" s="44"/>
      <c r="BI31" s="44"/>
      <c r="BJ31" s="44"/>
      <c r="BK31" s="44"/>
      <c r="BL31" s="44"/>
      <c r="BM31" s="44"/>
      <c r="BN31" s="44"/>
      <c r="BO31" s="44"/>
      <c r="BP31" s="44"/>
      <c r="BQ31" s="44"/>
      <c r="BR31" s="44"/>
      <c r="BS31" s="44"/>
      <c r="BT31" s="44"/>
      <c r="BU31" s="44"/>
    </row>
    <row r="32" spans="2:74" ht="8.25" customHeight="1" x14ac:dyDescent="0.25">
      <c r="B32" s="63"/>
      <c r="C32" s="63"/>
      <c r="D32" s="63"/>
      <c r="E32" s="61"/>
      <c r="F32" s="62"/>
      <c r="G32" s="62"/>
      <c r="H32" s="62"/>
      <c r="L32" s="40"/>
      <c r="M32" s="40"/>
      <c r="N32" s="44"/>
      <c r="O32" s="44"/>
      <c r="P32" s="44"/>
      <c r="Q32" s="44"/>
      <c r="R32" s="44"/>
      <c r="S32" s="44"/>
      <c r="T32" s="44"/>
      <c r="U32" s="44"/>
      <c r="V32" s="44"/>
      <c r="W32" s="44"/>
      <c r="X32" s="44"/>
      <c r="Y32" s="44"/>
      <c r="Z32" s="44"/>
      <c r="AA32" s="44"/>
      <c r="AB32" s="35"/>
      <c r="AC32" s="40"/>
      <c r="AD32" s="40"/>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G32" s="40"/>
      <c r="BH32" s="44"/>
      <c r="BI32" s="44"/>
      <c r="BJ32" s="44"/>
      <c r="BK32" s="44"/>
      <c r="BL32" s="44"/>
      <c r="BM32" s="44"/>
      <c r="BN32" s="44"/>
      <c r="BO32" s="44"/>
      <c r="BP32" s="44"/>
      <c r="BQ32" s="44"/>
      <c r="BR32" s="44"/>
      <c r="BS32" s="44"/>
      <c r="BT32" s="44"/>
      <c r="BU32" s="44"/>
    </row>
    <row r="33" spans="2:74" ht="16.5" customHeight="1" x14ac:dyDescent="0.25">
      <c r="B33" s="295" t="s">
        <v>133</v>
      </c>
      <c r="C33" s="296"/>
      <c r="D33" s="296"/>
      <c r="E33" s="296"/>
      <c r="F33" s="297"/>
      <c r="G33" s="64"/>
      <c r="H33" s="302" t="s">
        <v>967</v>
      </c>
      <c r="I33" s="303"/>
      <c r="L33" s="40"/>
      <c r="M33" s="40"/>
      <c r="N33" s="44"/>
      <c r="O33" s="44"/>
      <c r="P33" s="44"/>
      <c r="Q33" s="44"/>
      <c r="R33" s="44"/>
      <c r="S33" s="44"/>
      <c r="T33" s="44"/>
      <c r="U33" s="44"/>
      <c r="V33" s="44"/>
      <c r="W33" s="44"/>
      <c r="X33" s="44"/>
      <c r="Y33" s="44"/>
      <c r="Z33" s="44"/>
      <c r="AA33" s="44"/>
      <c r="AB33" s="35"/>
      <c r="AC33" s="65"/>
      <c r="AD33" s="40"/>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G33" s="40"/>
      <c r="BH33" s="44"/>
      <c r="BI33" s="44"/>
      <c r="BJ33" s="44"/>
      <c r="BK33" s="44"/>
      <c r="BL33" s="44"/>
      <c r="BM33" s="44"/>
      <c r="BN33" s="44"/>
      <c r="BO33" s="44"/>
      <c r="BP33" s="44"/>
      <c r="BQ33" s="44"/>
      <c r="BR33" s="44"/>
      <c r="BS33" s="44"/>
      <c r="BT33" s="44"/>
      <c r="BU33" s="44"/>
    </row>
    <row r="34" spans="2:74" ht="45.75" customHeight="1" x14ac:dyDescent="0.25">
      <c r="B34" s="55" t="s">
        <v>0</v>
      </c>
      <c r="C34" s="66" t="s">
        <v>28</v>
      </c>
      <c r="D34" s="67" t="s">
        <v>6</v>
      </c>
      <c r="E34" s="68" t="s">
        <v>37</v>
      </c>
      <c r="F34" s="68" t="s">
        <v>17</v>
      </c>
      <c r="H34" s="298" t="s">
        <v>968</v>
      </c>
      <c r="I34" s="299"/>
      <c r="L34" s="40"/>
      <c r="M34" s="40"/>
      <c r="N34" s="44"/>
      <c r="O34" s="44"/>
      <c r="P34" s="44"/>
      <c r="Q34" s="44"/>
      <c r="R34" s="44"/>
      <c r="S34" s="44"/>
      <c r="T34" s="44"/>
      <c r="U34" s="44"/>
      <c r="V34" s="44"/>
      <c r="W34" s="44"/>
      <c r="X34" s="44"/>
      <c r="Y34" s="44"/>
      <c r="Z34" s="44"/>
      <c r="AA34" s="44"/>
      <c r="AB34" s="35"/>
      <c r="AC34" s="40"/>
      <c r="AD34" s="40"/>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G34" s="40"/>
      <c r="BH34" s="44"/>
      <c r="BI34" s="44"/>
      <c r="BJ34" s="44"/>
      <c r="BK34" s="44"/>
      <c r="BL34" s="44"/>
      <c r="BM34" s="44"/>
      <c r="BN34" s="44"/>
      <c r="BO34" s="44"/>
      <c r="BP34" s="44"/>
      <c r="BQ34" s="44"/>
      <c r="BR34" s="44"/>
      <c r="BS34" s="44"/>
      <c r="BT34" s="44"/>
      <c r="BU34" s="44"/>
    </row>
    <row r="35" spans="2:74" ht="15" customHeight="1" x14ac:dyDescent="0.25">
      <c r="B35" s="56">
        <v>1</v>
      </c>
      <c r="C35" s="69">
        <f>'Household Member #1-Income'!$E$61+'Household Member #1-Income'!$E$115</f>
        <v>0</v>
      </c>
      <c r="D35" s="69">
        <f>'Household Member #1-Income'!$E$186</f>
        <v>0</v>
      </c>
      <c r="E35" s="69">
        <f>'Household Member #1-Income'!$E$159</f>
        <v>0</v>
      </c>
      <c r="F35" s="70">
        <f>IF(SUM(C35:E35)="",0,SUM(C35:E35))</f>
        <v>0</v>
      </c>
      <c r="H35" s="300" t="s">
        <v>168</v>
      </c>
      <c r="I35" s="301"/>
      <c r="L35" s="40"/>
      <c r="M35" s="40"/>
      <c r="N35" s="44"/>
      <c r="O35" s="44"/>
      <c r="P35" s="44"/>
      <c r="Q35" s="44"/>
      <c r="R35" s="44"/>
      <c r="S35" s="44"/>
      <c r="T35" s="44"/>
      <c r="U35" s="44"/>
      <c r="V35" s="44"/>
      <c r="W35" s="44"/>
      <c r="X35" s="44"/>
      <c r="Y35" s="44"/>
      <c r="Z35" s="44"/>
      <c r="AA35" s="44"/>
      <c r="AB35" s="35"/>
      <c r="AC35" s="40"/>
      <c r="AD35" s="40"/>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G35" s="40"/>
      <c r="BH35" s="44"/>
      <c r="BI35" s="44"/>
      <c r="BJ35" s="44"/>
      <c r="BK35" s="44"/>
      <c r="BL35" s="44"/>
      <c r="BM35" s="44"/>
      <c r="BN35" s="44"/>
      <c r="BO35" s="44"/>
      <c r="BP35" s="44"/>
      <c r="BQ35" s="44"/>
      <c r="BR35" s="44"/>
      <c r="BS35" s="44"/>
      <c r="BT35" s="44"/>
      <c r="BU35" s="44"/>
    </row>
    <row r="36" spans="2:74" ht="15" customHeight="1" x14ac:dyDescent="0.25">
      <c r="B36" s="71">
        <v>2</v>
      </c>
      <c r="C36" s="69">
        <f>'Household Member #2-Income'!$E$61+'Household Member #2-Income'!$E$115</f>
        <v>0</v>
      </c>
      <c r="D36" s="69">
        <f>'Household Member #2-Income'!$E$186</f>
        <v>0</v>
      </c>
      <c r="E36" s="69">
        <f>'Household Member #2-Income'!$E$159</f>
        <v>0</v>
      </c>
      <c r="F36" s="70">
        <f t="shared" ref="F36:F49" si="4">IF(SUM(C36:E36)="",0,SUM(C36:E36))</f>
        <v>0</v>
      </c>
      <c r="H36" s="141" t="s">
        <v>1006</v>
      </c>
      <c r="I36" s="142"/>
      <c r="L36" s="40"/>
      <c r="M36" s="40"/>
      <c r="N36" s="44"/>
      <c r="O36" s="44"/>
      <c r="P36" s="44"/>
      <c r="Q36" s="44"/>
      <c r="R36" s="44"/>
      <c r="S36" s="44"/>
      <c r="T36" s="44"/>
      <c r="U36" s="44"/>
      <c r="V36" s="44"/>
      <c r="W36" s="44"/>
      <c r="X36" s="44"/>
      <c r="Y36" s="44"/>
      <c r="Z36" s="44"/>
      <c r="AA36" s="44"/>
      <c r="AB36" s="35"/>
      <c r="AC36" s="65"/>
      <c r="AD36" s="40"/>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G36" s="40"/>
      <c r="BH36" s="44"/>
      <c r="BI36" s="44"/>
      <c r="BJ36" s="44"/>
      <c r="BK36" s="44"/>
      <c r="BL36" s="44"/>
      <c r="BM36" s="44"/>
      <c r="BN36" s="44"/>
      <c r="BO36" s="44"/>
      <c r="BP36" s="44"/>
      <c r="BQ36" s="44"/>
      <c r="BR36" s="44"/>
      <c r="BS36" s="44"/>
      <c r="BT36" s="44"/>
      <c r="BU36" s="44"/>
    </row>
    <row r="37" spans="2:74" ht="15" customHeight="1" x14ac:dyDescent="0.25">
      <c r="B37" s="56">
        <v>3</v>
      </c>
      <c r="C37" s="69">
        <f>'Household Member #3-Income'!$E$61+'Household Member #3-Income'!$E$115</f>
        <v>0</v>
      </c>
      <c r="D37" s="69">
        <f>'Household Member #3-Income'!$E$186</f>
        <v>0</v>
      </c>
      <c r="E37" s="69">
        <f>'Household Member #3-Income'!$E$159</f>
        <v>0</v>
      </c>
      <c r="F37" s="70">
        <f t="shared" si="4"/>
        <v>0</v>
      </c>
      <c r="H37" s="141" t="s">
        <v>169</v>
      </c>
      <c r="I37" s="142"/>
      <c r="L37" s="40"/>
      <c r="M37" s="40"/>
      <c r="N37" s="44"/>
      <c r="O37" s="44"/>
      <c r="P37" s="44"/>
      <c r="Q37" s="44"/>
      <c r="R37" s="44"/>
      <c r="S37" s="44"/>
      <c r="T37" s="44"/>
      <c r="U37" s="44"/>
      <c r="V37" s="44"/>
      <c r="W37" s="44"/>
      <c r="X37" s="44"/>
      <c r="Y37" s="44"/>
      <c r="Z37" s="44"/>
      <c r="AA37" s="44"/>
      <c r="AB37" s="35"/>
      <c r="AC37" s="65"/>
      <c r="AD37" s="40"/>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G37" s="40"/>
      <c r="BH37" s="44"/>
      <c r="BI37" s="44"/>
      <c r="BJ37" s="44"/>
      <c r="BK37" s="44"/>
      <c r="BL37" s="44"/>
      <c r="BM37" s="44"/>
      <c r="BN37" s="44"/>
      <c r="BO37" s="44"/>
      <c r="BP37" s="44"/>
      <c r="BQ37" s="44"/>
      <c r="BR37" s="44"/>
      <c r="BS37" s="44"/>
      <c r="BT37" s="44"/>
      <c r="BU37" s="44"/>
    </row>
    <row r="38" spans="2:74" ht="15" customHeight="1" x14ac:dyDescent="0.25">
      <c r="B38" s="71">
        <v>4</v>
      </c>
      <c r="C38" s="69">
        <f>'Household Member #4-Income'!$E$61+'Household Member #4-Income'!$E$115</f>
        <v>0</v>
      </c>
      <c r="D38" s="69">
        <f>'Household Member #4-Income'!$E$186</f>
        <v>0</v>
      </c>
      <c r="E38" s="69">
        <f>'Household Member #4-Income'!$E$159</f>
        <v>0</v>
      </c>
      <c r="F38" s="70">
        <f t="shared" si="4"/>
        <v>0</v>
      </c>
      <c r="H38" s="141" t="s">
        <v>170</v>
      </c>
      <c r="I38" s="142"/>
      <c r="L38" s="40"/>
      <c r="M38" s="40"/>
      <c r="N38" s="44"/>
      <c r="O38" s="44"/>
      <c r="P38" s="44"/>
      <c r="Q38" s="44"/>
      <c r="R38" s="44"/>
      <c r="S38" s="44"/>
      <c r="T38" s="44"/>
      <c r="U38" s="44"/>
      <c r="V38" s="44"/>
      <c r="W38" s="44"/>
      <c r="X38" s="44"/>
      <c r="Y38" s="44"/>
      <c r="Z38" s="44"/>
      <c r="AA38" s="44"/>
      <c r="AB38" s="35"/>
      <c r="AC38" s="65"/>
      <c r="AD38" s="40"/>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G38" s="40"/>
      <c r="BH38" s="44"/>
      <c r="BI38" s="44"/>
      <c r="BJ38" s="44"/>
      <c r="BK38" s="44"/>
      <c r="BL38" s="44"/>
      <c r="BM38" s="44"/>
      <c r="BN38" s="44"/>
      <c r="BO38" s="44"/>
      <c r="BP38" s="44"/>
      <c r="BQ38" s="44"/>
      <c r="BR38" s="44"/>
      <c r="BS38" s="44"/>
      <c r="BT38" s="44"/>
      <c r="BU38" s="44"/>
    </row>
    <row r="39" spans="2:74" ht="15" customHeight="1" x14ac:dyDescent="0.25">
      <c r="B39" s="56">
        <v>5</v>
      </c>
      <c r="C39" s="69">
        <f>'Household Member #5-Income'!$E$61+'Household Member #5-Income'!$E$115</f>
        <v>0</v>
      </c>
      <c r="D39" s="69">
        <f>'Household Member #5-Income'!$E$186</f>
        <v>0</v>
      </c>
      <c r="E39" s="69">
        <f>'Household Member #5-Income'!$E$159</f>
        <v>0</v>
      </c>
      <c r="F39" s="70">
        <f t="shared" si="4"/>
        <v>0</v>
      </c>
      <c r="H39" s="141" t="s">
        <v>171</v>
      </c>
      <c r="I39" s="142"/>
      <c r="L39" s="40"/>
      <c r="M39" s="40"/>
      <c r="N39" s="44"/>
      <c r="O39" s="44"/>
      <c r="P39" s="44"/>
      <c r="Q39" s="44"/>
      <c r="R39" s="44"/>
      <c r="S39" s="44"/>
      <c r="T39" s="44"/>
      <c r="U39" s="44"/>
      <c r="V39" s="44"/>
      <c r="W39" s="44"/>
      <c r="X39" s="44"/>
      <c r="Y39" s="44"/>
      <c r="Z39" s="44"/>
      <c r="AA39" s="44"/>
      <c r="AB39" s="35"/>
      <c r="AC39" s="65"/>
      <c r="AD39" s="40"/>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G39" s="40"/>
      <c r="BH39" s="44"/>
      <c r="BI39" s="44"/>
      <c r="BJ39" s="44"/>
      <c r="BK39" s="44"/>
      <c r="BL39" s="44"/>
      <c r="BM39" s="44"/>
      <c r="BN39" s="44"/>
      <c r="BO39" s="44"/>
      <c r="BP39" s="44"/>
      <c r="BQ39" s="44"/>
      <c r="BR39" s="44"/>
      <c r="BS39" s="44"/>
      <c r="BT39" s="44"/>
      <c r="BU39" s="44"/>
    </row>
    <row r="40" spans="2:74" ht="15" customHeight="1" x14ac:dyDescent="0.25">
      <c r="B40" s="71">
        <v>6</v>
      </c>
      <c r="C40" s="69">
        <f>'Household Member #6-Income'!$E$61+'Household Member #6-Income'!$E$115</f>
        <v>0</v>
      </c>
      <c r="D40" s="69">
        <f>'Household Member #6-Income'!$E$186</f>
        <v>0</v>
      </c>
      <c r="E40" s="69">
        <f>'Household Member #6-Income'!$E$159</f>
        <v>0</v>
      </c>
      <c r="F40" s="70">
        <f t="shared" si="4"/>
        <v>0</v>
      </c>
      <c r="H40" s="141" t="s">
        <v>172</v>
      </c>
      <c r="I40" s="143">
        <f>SUM(I36:I39)</f>
        <v>0</v>
      </c>
      <c r="L40" s="40"/>
      <c r="M40" s="40"/>
      <c r="N40" s="44"/>
      <c r="O40" s="44"/>
      <c r="P40" s="44"/>
      <c r="Q40" s="44"/>
      <c r="R40" s="44"/>
      <c r="S40" s="44"/>
      <c r="T40" s="44"/>
      <c r="U40" s="44"/>
      <c r="V40" s="44"/>
      <c r="W40" s="44"/>
      <c r="X40" s="44"/>
      <c r="Y40" s="44"/>
      <c r="Z40" s="44"/>
      <c r="AA40" s="44"/>
      <c r="AB40" s="35"/>
      <c r="AC40" s="65"/>
      <c r="AD40" s="40"/>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G40" s="40"/>
      <c r="BH40" s="44"/>
      <c r="BI40" s="44"/>
      <c r="BJ40" s="44"/>
      <c r="BK40" s="44"/>
      <c r="BL40" s="44"/>
      <c r="BM40" s="44"/>
      <c r="BN40" s="44"/>
      <c r="BO40" s="44"/>
      <c r="BP40" s="44"/>
      <c r="BQ40" s="44"/>
      <c r="BR40" s="44"/>
      <c r="BS40" s="44"/>
      <c r="BT40" s="44"/>
      <c r="BU40" s="44"/>
    </row>
    <row r="41" spans="2:74" ht="15" customHeight="1" x14ac:dyDescent="0.25">
      <c r="B41" s="56">
        <v>7</v>
      </c>
      <c r="C41" s="69">
        <f>'Household Member #7-Income'!$E$61+'Household Member #7-Income'!$E$115</f>
        <v>0</v>
      </c>
      <c r="D41" s="69">
        <f>'Household Member #7-Income'!$E$186</f>
        <v>0</v>
      </c>
      <c r="E41" s="69">
        <f>'Household Member #7-Income'!$E$159</f>
        <v>0</v>
      </c>
      <c r="F41" s="70">
        <f t="shared" si="4"/>
        <v>0</v>
      </c>
      <c r="M41" s="65"/>
      <c r="N41" s="44"/>
      <c r="O41" s="44"/>
      <c r="P41" s="44"/>
      <c r="Q41" s="44"/>
      <c r="R41" s="44"/>
      <c r="S41" s="44"/>
      <c r="T41" s="44"/>
      <c r="U41" s="44"/>
      <c r="V41" s="44"/>
      <c r="W41" s="44"/>
      <c r="X41" s="44"/>
      <c r="Y41" s="44"/>
      <c r="Z41" s="44"/>
      <c r="AA41" s="44"/>
      <c r="AB41" s="35"/>
      <c r="AC41" s="65"/>
      <c r="AD41" s="65"/>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H41" s="40"/>
      <c r="BI41" s="44"/>
      <c r="BJ41" s="44"/>
      <c r="BK41" s="44"/>
      <c r="BL41" s="44"/>
      <c r="BM41" s="44"/>
      <c r="BN41" s="44"/>
      <c r="BO41" s="44"/>
      <c r="BP41" s="44"/>
      <c r="BQ41" s="44"/>
      <c r="BR41" s="44"/>
      <c r="BS41" s="44"/>
      <c r="BT41" s="44"/>
      <c r="BU41" s="44"/>
      <c r="BV41" s="44"/>
    </row>
    <row r="42" spans="2:74" ht="15" customHeight="1" x14ac:dyDescent="0.25">
      <c r="B42" s="71">
        <v>8</v>
      </c>
      <c r="C42" s="69">
        <f>'Household Member #8-Income'!$E$61+'Household Member #8-Income'!$E$115</f>
        <v>0</v>
      </c>
      <c r="D42" s="69">
        <f>'Household Member #8-Income'!$E$186</f>
        <v>0</v>
      </c>
      <c r="E42" s="69">
        <f>'Household Member #8-Income'!$E$159</f>
        <v>0</v>
      </c>
      <c r="F42" s="70">
        <f t="shared" si="4"/>
        <v>0</v>
      </c>
      <c r="H42" s="141" t="s">
        <v>175</v>
      </c>
      <c r="I42" s="143">
        <f>(Household_Income/12)</f>
        <v>0</v>
      </c>
      <c r="M42" s="40"/>
      <c r="N42" s="44"/>
      <c r="O42" s="44"/>
      <c r="P42" s="44"/>
      <c r="Q42" s="44"/>
      <c r="R42" s="44"/>
      <c r="S42" s="44"/>
      <c r="T42" s="44"/>
      <c r="U42" s="44"/>
      <c r="V42" s="44"/>
      <c r="W42" s="44"/>
      <c r="X42" s="44"/>
      <c r="Y42" s="44"/>
      <c r="Z42" s="44"/>
      <c r="AA42" s="44"/>
      <c r="AB42" s="35"/>
      <c r="AC42" s="65"/>
      <c r="AD42" s="40"/>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H42" s="40"/>
      <c r="BI42" s="44"/>
      <c r="BJ42" s="44"/>
      <c r="BK42" s="44"/>
      <c r="BL42" s="44"/>
      <c r="BM42" s="44"/>
      <c r="BN42" s="44"/>
      <c r="BO42" s="44"/>
      <c r="BP42" s="44"/>
      <c r="BQ42" s="44"/>
      <c r="BR42" s="44"/>
      <c r="BS42" s="44"/>
      <c r="BT42" s="44"/>
      <c r="BU42" s="44"/>
      <c r="BV42" s="44"/>
    </row>
    <row r="43" spans="2:74" ht="15" customHeight="1" x14ac:dyDescent="0.25">
      <c r="B43" s="56">
        <v>9</v>
      </c>
      <c r="C43" s="69">
        <f>'Household Member #9-Income'!$E$61+'Household Member #9-Income'!$E$115</f>
        <v>0</v>
      </c>
      <c r="D43" s="69">
        <f>'Household Member #9-Income'!$E$186</f>
        <v>0</v>
      </c>
      <c r="E43" s="69">
        <f>'Household Member #9-Income'!$E$159</f>
        <v>0</v>
      </c>
      <c r="F43" s="70">
        <f t="shared" si="4"/>
        <v>0</v>
      </c>
      <c r="H43" s="141" t="s">
        <v>173</v>
      </c>
      <c r="I43" s="144" t="str">
        <f>IFERROR(I40/I42,"")</f>
        <v/>
      </c>
      <c r="M43" s="40"/>
      <c r="N43" s="44"/>
      <c r="O43" s="44"/>
      <c r="P43" s="44"/>
      <c r="Q43" s="44"/>
      <c r="R43" s="44"/>
      <c r="S43" s="44"/>
      <c r="T43" s="44"/>
      <c r="U43" s="44"/>
      <c r="V43" s="44"/>
      <c r="W43" s="44"/>
      <c r="X43" s="44"/>
      <c r="Y43" s="44"/>
      <c r="Z43" s="44"/>
      <c r="AA43" s="44"/>
      <c r="AB43" s="35"/>
      <c r="AC43" s="65"/>
      <c r="AD43" s="40"/>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H43" s="40"/>
      <c r="BI43" s="44"/>
      <c r="BJ43" s="44"/>
      <c r="BK43" s="44"/>
      <c r="BL43" s="44"/>
      <c r="BM43" s="44"/>
      <c r="BN43" s="44"/>
      <c r="BO43" s="44"/>
      <c r="BP43" s="44"/>
      <c r="BQ43" s="44"/>
      <c r="BR43" s="44"/>
      <c r="BS43" s="44"/>
      <c r="BT43" s="44"/>
      <c r="BU43" s="44"/>
      <c r="BV43" s="44"/>
    </row>
    <row r="44" spans="2:74" ht="15" customHeight="1" x14ac:dyDescent="0.25">
      <c r="B44" s="71">
        <v>10</v>
      </c>
      <c r="C44" s="69">
        <f>'Household Member #10-Income'!$E$61+'Household Member #10-Income'!$E$115</f>
        <v>0</v>
      </c>
      <c r="D44" s="69">
        <f>'Household Member #10-Income'!$E$186</f>
        <v>0</v>
      </c>
      <c r="E44" s="69">
        <f>'Household Member #10-Income'!$E$159</f>
        <v>0</v>
      </c>
      <c r="F44" s="70">
        <f t="shared" si="4"/>
        <v>0</v>
      </c>
      <c r="M44" s="40"/>
      <c r="N44" s="44"/>
      <c r="O44" s="44"/>
      <c r="P44" s="44"/>
      <c r="Q44" s="44"/>
      <c r="R44" s="44"/>
      <c r="S44" s="44"/>
      <c r="T44" s="44"/>
      <c r="U44" s="44"/>
      <c r="V44" s="44"/>
      <c r="W44" s="44"/>
      <c r="X44" s="44"/>
      <c r="Y44" s="44"/>
      <c r="Z44" s="44"/>
      <c r="AA44" s="44"/>
      <c r="AB44" s="35"/>
      <c r="AC44" s="65"/>
      <c r="AD44" s="40"/>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H44" s="40"/>
      <c r="BI44" s="44"/>
      <c r="BJ44" s="44"/>
      <c r="BK44" s="44"/>
      <c r="BL44" s="44"/>
      <c r="BM44" s="44"/>
      <c r="BN44" s="44"/>
      <c r="BO44" s="44"/>
      <c r="BP44" s="44"/>
      <c r="BQ44" s="44"/>
      <c r="BR44" s="44"/>
      <c r="BS44" s="44"/>
      <c r="BT44" s="44"/>
      <c r="BU44" s="44"/>
      <c r="BV44" s="44"/>
    </row>
    <row r="45" spans="2:74" ht="15" customHeight="1" x14ac:dyDescent="0.25">
      <c r="B45" s="56">
        <v>11</v>
      </c>
      <c r="C45" s="69">
        <f>'Household Member #11-Income'!$E$61+'Household Member #11-Income'!$E$115</f>
        <v>0</v>
      </c>
      <c r="D45" s="69">
        <f>'Household Member #11-Income'!$E$186</f>
        <v>0</v>
      </c>
      <c r="E45" s="69">
        <f>'Household Member #11-Income'!$E$159</f>
        <v>0</v>
      </c>
      <c r="F45" s="70">
        <f t="shared" si="4"/>
        <v>0</v>
      </c>
      <c r="M45" s="40"/>
      <c r="N45" s="44"/>
      <c r="O45" s="44"/>
      <c r="P45" s="44"/>
      <c r="Q45" s="44"/>
      <c r="R45" s="44"/>
      <c r="S45" s="44"/>
      <c r="T45" s="44"/>
      <c r="U45" s="44"/>
      <c r="V45" s="44"/>
      <c r="W45" s="44"/>
      <c r="X45" s="44"/>
      <c r="Y45" s="44"/>
      <c r="Z45" s="44"/>
      <c r="AA45" s="44"/>
      <c r="AB45" s="35"/>
      <c r="AC45" s="65"/>
      <c r="AD45" s="40"/>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H45" s="40"/>
      <c r="BI45" s="44"/>
      <c r="BJ45" s="44"/>
      <c r="BK45" s="44"/>
      <c r="BL45" s="44"/>
      <c r="BM45" s="44"/>
      <c r="BN45" s="44"/>
      <c r="BO45" s="44"/>
      <c r="BP45" s="44"/>
      <c r="BQ45" s="44"/>
      <c r="BR45" s="44"/>
      <c r="BS45" s="44"/>
      <c r="BT45" s="44"/>
      <c r="BU45" s="44"/>
      <c r="BV45" s="44"/>
    </row>
    <row r="46" spans="2:74" ht="15" customHeight="1" x14ac:dyDescent="0.25">
      <c r="B46" s="71">
        <v>12</v>
      </c>
      <c r="C46" s="69">
        <f>'Household Member #12-Income'!$E$61+'Household Member #12-Income'!$E$115</f>
        <v>0</v>
      </c>
      <c r="D46" s="69">
        <f>'Household Member #12-Income'!$E$186</f>
        <v>0</v>
      </c>
      <c r="E46" s="69">
        <f>'Household Member #12-Income'!$E$159</f>
        <v>0</v>
      </c>
      <c r="F46" s="70">
        <f t="shared" si="4"/>
        <v>0</v>
      </c>
      <c r="M46" s="40"/>
      <c r="N46" s="44"/>
      <c r="O46" s="44"/>
      <c r="P46" s="44"/>
      <c r="Q46" s="44"/>
      <c r="R46" s="44"/>
      <c r="S46" s="44"/>
      <c r="T46" s="44"/>
      <c r="U46" s="44"/>
      <c r="V46" s="44"/>
      <c r="W46" s="44"/>
      <c r="X46" s="44"/>
      <c r="Y46" s="44"/>
      <c r="Z46" s="44"/>
      <c r="AA46" s="44"/>
      <c r="AB46" s="35"/>
      <c r="AC46" s="65"/>
      <c r="AD46" s="40"/>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H46" s="40"/>
      <c r="BI46" s="44"/>
      <c r="BJ46" s="44"/>
      <c r="BK46" s="44"/>
      <c r="BL46" s="44"/>
      <c r="BM46" s="44"/>
      <c r="BN46" s="44"/>
      <c r="BO46" s="44"/>
      <c r="BP46" s="44"/>
      <c r="BQ46" s="44"/>
      <c r="BR46" s="44"/>
      <c r="BS46" s="44"/>
      <c r="BT46" s="44"/>
      <c r="BU46" s="44"/>
      <c r="BV46" s="44"/>
    </row>
    <row r="47" spans="2:74" ht="15" customHeight="1" x14ac:dyDescent="0.25">
      <c r="B47" s="56">
        <v>13</v>
      </c>
      <c r="C47" s="69">
        <f>'Household Member #13-Income'!$E$61+'Household Member #13-Income'!$E$115</f>
        <v>0</v>
      </c>
      <c r="D47" s="69">
        <f>'Household Member #13-Income'!$E$186</f>
        <v>0</v>
      </c>
      <c r="E47" s="69">
        <f>'Household Member #13-Income'!$E$159</f>
        <v>0</v>
      </c>
      <c r="F47" s="70">
        <f t="shared" si="4"/>
        <v>0</v>
      </c>
      <c r="M47" s="40"/>
      <c r="N47" s="44"/>
      <c r="O47" s="44"/>
      <c r="P47" s="44"/>
      <c r="Q47" s="44"/>
      <c r="R47" s="44"/>
      <c r="S47" s="44"/>
      <c r="T47" s="44"/>
      <c r="U47" s="44"/>
      <c r="V47" s="44"/>
      <c r="W47" s="44"/>
      <c r="X47" s="44"/>
      <c r="Y47" s="44"/>
      <c r="Z47" s="44"/>
      <c r="AA47" s="44"/>
      <c r="AB47" s="35"/>
      <c r="AC47" s="65"/>
      <c r="AD47" s="40"/>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H47" s="40"/>
      <c r="BI47" s="44"/>
      <c r="BJ47" s="44"/>
      <c r="BK47" s="44"/>
      <c r="BL47" s="44"/>
      <c r="BM47" s="44"/>
      <c r="BN47" s="44"/>
      <c r="BO47" s="44"/>
      <c r="BP47" s="44"/>
      <c r="BQ47" s="44"/>
      <c r="BR47" s="44"/>
      <c r="BS47" s="44"/>
      <c r="BT47" s="44"/>
      <c r="BU47" s="44"/>
      <c r="BV47" s="44"/>
    </row>
    <row r="48" spans="2:74" ht="15" customHeight="1" x14ac:dyDescent="0.25">
      <c r="B48" s="56">
        <v>14</v>
      </c>
      <c r="C48" s="69">
        <f>'Household Member #14-Income'!$E$61+'Household Member #14-Income'!$E$115</f>
        <v>0</v>
      </c>
      <c r="D48" s="69">
        <f>'Household Member #14-Income'!$E$186</f>
        <v>0</v>
      </c>
      <c r="E48" s="69">
        <f>'Household Member #14-Income'!$E$159</f>
        <v>0</v>
      </c>
      <c r="F48" s="70">
        <f t="shared" si="4"/>
        <v>0</v>
      </c>
      <c r="M48" s="40"/>
      <c r="N48" s="44"/>
      <c r="O48" s="44"/>
      <c r="P48" s="44"/>
      <c r="Q48" s="44"/>
      <c r="R48" s="44"/>
      <c r="S48" s="44"/>
      <c r="T48" s="44"/>
      <c r="U48" s="44"/>
      <c r="V48" s="44"/>
      <c r="W48" s="44"/>
      <c r="X48" s="44"/>
      <c r="Y48" s="44"/>
      <c r="Z48" s="44"/>
      <c r="AA48" s="44"/>
      <c r="AB48" s="35"/>
      <c r="AC48" s="65"/>
      <c r="AD48" s="40"/>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H48" s="40"/>
      <c r="BI48" s="44"/>
      <c r="BJ48" s="44"/>
      <c r="BK48" s="44"/>
      <c r="BL48" s="44"/>
      <c r="BM48" s="44"/>
      <c r="BN48" s="44"/>
      <c r="BO48" s="44"/>
      <c r="BP48" s="44"/>
      <c r="BQ48" s="44"/>
      <c r="BR48" s="44"/>
      <c r="BS48" s="44"/>
      <c r="BT48" s="44"/>
      <c r="BU48" s="44"/>
      <c r="BV48" s="44"/>
    </row>
    <row r="49" spans="2:74" ht="15" customHeight="1" x14ac:dyDescent="0.25">
      <c r="B49" s="71">
        <v>15</v>
      </c>
      <c r="C49" s="69">
        <f>'Household Member #15-Income'!$E$61+'Household Member #15-Income'!$E$115</f>
        <v>0</v>
      </c>
      <c r="D49" s="69">
        <f>'Household Member #15-Income'!$E$186</f>
        <v>0</v>
      </c>
      <c r="E49" s="69">
        <f>'Household Member #15-Income'!$E$159</f>
        <v>0</v>
      </c>
      <c r="F49" s="70">
        <f t="shared" si="4"/>
        <v>0</v>
      </c>
      <c r="M49" s="65"/>
      <c r="N49" s="44"/>
      <c r="O49" s="44"/>
      <c r="P49" s="44"/>
      <c r="Q49" s="44"/>
      <c r="R49" s="44"/>
      <c r="S49" s="44"/>
      <c r="T49" s="44"/>
      <c r="U49" s="44"/>
      <c r="V49" s="44"/>
      <c r="W49" s="44"/>
      <c r="X49" s="44"/>
      <c r="Y49" s="44"/>
      <c r="Z49" s="44"/>
      <c r="AA49" s="44"/>
      <c r="AB49" s="35"/>
      <c r="AC49" s="65"/>
      <c r="AD49" s="65"/>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H49" s="40"/>
      <c r="BI49" s="44"/>
      <c r="BJ49" s="44"/>
      <c r="BK49" s="44"/>
      <c r="BL49" s="44"/>
      <c r="BM49" s="44"/>
      <c r="BN49" s="44"/>
      <c r="BO49" s="44"/>
      <c r="BP49" s="44"/>
      <c r="BQ49" s="44"/>
      <c r="BR49" s="44"/>
      <c r="BS49" s="44"/>
      <c r="BT49" s="44"/>
      <c r="BU49" s="44"/>
      <c r="BV49" s="44"/>
    </row>
    <row r="50" spans="2:74" ht="15" customHeight="1" x14ac:dyDescent="0.25">
      <c r="B50" s="293" t="s">
        <v>174</v>
      </c>
      <c r="C50" s="293"/>
      <c r="D50" s="293"/>
      <c r="E50" s="294"/>
      <c r="F50" s="72">
        <f>SUM(F35:F49)</f>
        <v>0</v>
      </c>
      <c r="M50" s="65"/>
      <c r="N50" s="44"/>
      <c r="O50" s="44"/>
      <c r="P50" s="44"/>
      <c r="Q50" s="44"/>
      <c r="R50" s="44"/>
      <c r="S50" s="44"/>
      <c r="T50" s="44"/>
      <c r="U50" s="44"/>
      <c r="V50" s="44"/>
      <c r="W50" s="44"/>
      <c r="X50" s="44"/>
      <c r="Y50" s="44"/>
      <c r="Z50" s="44"/>
      <c r="AA50" s="44"/>
      <c r="AB50" s="35"/>
      <c r="AC50" s="33"/>
      <c r="AD50" s="65"/>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H50" s="40"/>
      <c r="BI50" s="44"/>
      <c r="BJ50" s="44"/>
      <c r="BK50" s="44"/>
      <c r="BL50" s="44"/>
      <c r="BM50" s="44"/>
      <c r="BN50" s="44"/>
      <c r="BO50" s="44"/>
      <c r="BP50" s="44"/>
      <c r="BQ50" s="44"/>
      <c r="BR50" s="44"/>
      <c r="BS50" s="44"/>
      <c r="BT50" s="44"/>
      <c r="BU50" s="44"/>
      <c r="BV50" s="44"/>
    </row>
    <row r="51" spans="2:74" ht="5.25" customHeight="1" x14ac:dyDescent="0.25">
      <c r="C51" s="73"/>
      <c r="D51" s="74"/>
      <c r="E51" s="74"/>
      <c r="H51" s="140"/>
      <c r="I51" s="140"/>
      <c r="M51" s="65"/>
      <c r="N51" s="44"/>
      <c r="O51" s="44"/>
      <c r="P51" s="44"/>
      <c r="Q51" s="44"/>
      <c r="R51" s="44"/>
      <c r="S51" s="44"/>
      <c r="T51" s="44"/>
      <c r="U51" s="44"/>
      <c r="V51" s="44"/>
      <c r="W51" s="44"/>
      <c r="X51" s="44"/>
      <c r="Y51" s="44"/>
      <c r="Z51" s="44"/>
      <c r="AA51" s="44"/>
      <c r="AB51" s="35"/>
      <c r="AC51" s="33"/>
      <c r="AD51" s="65"/>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H51" s="40"/>
      <c r="BI51" s="44"/>
      <c r="BJ51" s="44"/>
      <c r="BK51" s="44"/>
      <c r="BL51" s="44"/>
      <c r="BM51" s="44"/>
      <c r="BN51" s="44"/>
      <c r="BO51" s="44"/>
      <c r="BP51" s="44"/>
      <c r="BQ51" s="44"/>
      <c r="BR51" s="44"/>
      <c r="BS51" s="44"/>
      <c r="BT51" s="44"/>
      <c r="BU51" s="44"/>
      <c r="BV51" s="44"/>
    </row>
    <row r="52" spans="2:74" ht="15.75" customHeight="1" x14ac:dyDescent="0.25">
      <c r="B52" s="140"/>
      <c r="C52" s="140"/>
      <c r="D52" s="140"/>
      <c r="E52" s="140"/>
      <c r="F52" s="140"/>
      <c r="G52" s="140"/>
      <c r="H52" s="140"/>
      <c r="I52" s="140"/>
      <c r="M52" s="65"/>
      <c r="N52" s="44"/>
      <c r="O52" s="44"/>
      <c r="P52" s="44"/>
      <c r="Q52" s="44"/>
      <c r="R52" s="44"/>
      <c r="S52" s="44"/>
      <c r="T52" s="44"/>
      <c r="U52" s="44"/>
      <c r="V52" s="44"/>
      <c r="W52" s="44"/>
      <c r="X52" s="44"/>
      <c r="Y52" s="44"/>
      <c r="Z52" s="44"/>
      <c r="AA52" s="44"/>
      <c r="AB52" s="35"/>
      <c r="AC52" s="33"/>
      <c r="AD52" s="65"/>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H52" s="40"/>
      <c r="BI52" s="44"/>
      <c r="BJ52" s="44"/>
      <c r="BK52" s="44"/>
      <c r="BL52" s="44"/>
      <c r="BM52" s="44"/>
      <c r="BN52" s="44"/>
      <c r="BO52" s="44"/>
      <c r="BP52" s="44"/>
      <c r="BQ52" s="44"/>
      <c r="BR52" s="44"/>
      <c r="BS52" s="44"/>
      <c r="BT52" s="44"/>
      <c r="BU52" s="44"/>
      <c r="BV52" s="44"/>
    </row>
    <row r="53" spans="2:74" ht="15.75" x14ac:dyDescent="0.25">
      <c r="B53" s="140"/>
      <c r="C53" s="140"/>
      <c r="D53" s="140"/>
      <c r="E53" s="140"/>
      <c r="F53" s="140"/>
      <c r="G53" s="140"/>
      <c r="M53" s="65"/>
      <c r="N53" s="44"/>
      <c r="O53" s="44"/>
      <c r="P53" s="44"/>
      <c r="Q53" s="44"/>
      <c r="R53" s="44"/>
      <c r="S53" s="44"/>
      <c r="T53" s="44"/>
      <c r="U53" s="44"/>
      <c r="V53" s="44"/>
      <c r="W53" s="44"/>
      <c r="X53" s="44"/>
      <c r="Y53" s="44"/>
      <c r="Z53" s="44"/>
      <c r="AA53" s="44"/>
      <c r="AB53" s="35"/>
      <c r="AC53" s="40"/>
      <c r="AD53" s="65"/>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H53" s="40"/>
      <c r="BI53" s="44"/>
      <c r="BJ53" s="44"/>
      <c r="BK53" s="44"/>
      <c r="BL53" s="44"/>
      <c r="BM53" s="44"/>
      <c r="BN53" s="44"/>
      <c r="BO53" s="44"/>
      <c r="BP53" s="44"/>
      <c r="BQ53" s="44"/>
      <c r="BR53" s="44"/>
      <c r="BS53" s="44"/>
      <c r="BT53" s="44"/>
      <c r="BU53" s="44"/>
      <c r="BV53" s="44"/>
    </row>
    <row r="54" spans="2:74" ht="15.75" x14ac:dyDescent="0.25">
      <c r="N54" s="44"/>
      <c r="O54" s="44"/>
      <c r="P54" s="44"/>
      <c r="Q54" s="44"/>
      <c r="R54" s="44"/>
      <c r="S54" s="44"/>
      <c r="T54" s="44"/>
      <c r="U54" s="44"/>
      <c r="V54" s="44"/>
      <c r="W54" s="44"/>
      <c r="X54" s="44"/>
      <c r="Y54" s="44"/>
      <c r="Z54" s="44"/>
      <c r="AA54" s="44"/>
      <c r="AB54" s="35"/>
      <c r="AC54" s="40"/>
      <c r="AD54" s="33"/>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H54" s="40"/>
      <c r="BI54" s="44"/>
      <c r="BJ54" s="44"/>
      <c r="BK54" s="44"/>
      <c r="BL54" s="44"/>
      <c r="BM54" s="44"/>
      <c r="BN54" s="44"/>
      <c r="BO54" s="44"/>
      <c r="BP54" s="44"/>
      <c r="BQ54" s="44"/>
      <c r="BR54" s="44"/>
      <c r="BS54" s="44"/>
      <c r="BT54" s="44"/>
      <c r="BU54" s="44"/>
      <c r="BV54" s="44"/>
    </row>
    <row r="55" spans="2:74" ht="15.75" x14ac:dyDescent="0.25">
      <c r="N55" s="44"/>
      <c r="O55" s="44"/>
      <c r="P55" s="44"/>
      <c r="Q55" s="44"/>
      <c r="R55" s="44"/>
      <c r="S55" s="44"/>
      <c r="T55" s="44"/>
      <c r="U55" s="44"/>
      <c r="V55" s="44"/>
      <c r="W55" s="44"/>
      <c r="X55" s="44"/>
      <c r="Y55" s="44"/>
      <c r="Z55" s="44"/>
      <c r="AA55" s="44"/>
      <c r="AB55" s="35"/>
      <c r="AC55" s="40"/>
      <c r="AD55" s="33"/>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H55" s="40"/>
      <c r="BI55" s="44"/>
      <c r="BJ55" s="44"/>
      <c r="BK55" s="44"/>
      <c r="BL55" s="44"/>
      <c r="BM55" s="44"/>
      <c r="BN55" s="44"/>
      <c r="BO55" s="44"/>
      <c r="BP55" s="44"/>
      <c r="BQ55" s="44"/>
      <c r="BR55" s="44"/>
      <c r="BS55" s="44"/>
      <c r="BT55" s="44"/>
      <c r="BU55" s="44"/>
      <c r="BV55" s="44"/>
    </row>
    <row r="56" spans="2:74" ht="15.75" x14ac:dyDescent="0.25">
      <c r="N56" s="44"/>
      <c r="O56" s="44"/>
      <c r="P56" s="44"/>
      <c r="Q56" s="44"/>
      <c r="R56" s="44"/>
      <c r="S56" s="44"/>
      <c r="T56" s="44"/>
      <c r="U56" s="44"/>
      <c r="V56" s="44"/>
      <c r="W56" s="44"/>
      <c r="X56" s="44"/>
      <c r="Y56" s="44"/>
      <c r="Z56" s="44"/>
      <c r="AA56" s="44"/>
      <c r="AB56" s="35"/>
      <c r="AC56" s="40"/>
      <c r="AD56" s="33"/>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H56" s="40"/>
      <c r="BI56" s="44"/>
      <c r="BJ56" s="44"/>
      <c r="BK56" s="44"/>
      <c r="BL56" s="44"/>
      <c r="BM56" s="44"/>
      <c r="BN56" s="44"/>
      <c r="BO56" s="44"/>
      <c r="BP56" s="44"/>
      <c r="BQ56" s="44"/>
      <c r="BR56" s="44"/>
      <c r="BS56" s="44"/>
      <c r="BT56" s="44"/>
      <c r="BU56" s="44"/>
      <c r="BV56" s="44"/>
    </row>
    <row r="57" spans="2:74" ht="15.75" x14ac:dyDescent="0.25">
      <c r="M57" s="40"/>
      <c r="N57" s="44"/>
      <c r="O57" s="44"/>
      <c r="P57" s="44"/>
      <c r="Q57" s="44"/>
      <c r="R57" s="44"/>
      <c r="S57" s="44"/>
      <c r="T57" s="44"/>
      <c r="U57" s="44"/>
      <c r="V57" s="44"/>
      <c r="W57" s="44"/>
      <c r="X57" s="44"/>
      <c r="Y57" s="44"/>
      <c r="Z57" s="44"/>
      <c r="AA57" s="44"/>
      <c r="AB57" s="35"/>
      <c r="AC57" s="40"/>
      <c r="AD57" s="40"/>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H57" s="40"/>
      <c r="BI57" s="44"/>
      <c r="BJ57" s="44"/>
      <c r="BK57" s="44"/>
      <c r="BL57" s="44"/>
      <c r="BM57" s="44"/>
      <c r="BN57" s="44"/>
      <c r="BO57" s="44"/>
      <c r="BP57" s="44"/>
      <c r="BQ57" s="44"/>
      <c r="BR57" s="44"/>
      <c r="BS57" s="44"/>
      <c r="BT57" s="44"/>
      <c r="BU57" s="44"/>
      <c r="BV57" s="44"/>
    </row>
    <row r="58" spans="2:74" ht="15.75" x14ac:dyDescent="0.25">
      <c r="M58" s="40"/>
      <c r="N58" s="44"/>
      <c r="O58" s="44"/>
      <c r="P58" s="44"/>
      <c r="Q58" s="44"/>
      <c r="R58" s="44"/>
      <c r="S58" s="44"/>
      <c r="T58" s="44"/>
      <c r="U58" s="44"/>
      <c r="V58" s="44"/>
      <c r="W58" s="44"/>
      <c r="X58" s="44"/>
      <c r="Y58" s="44"/>
      <c r="Z58" s="44"/>
      <c r="AA58" s="44"/>
      <c r="AB58" s="35"/>
      <c r="AC58" s="40"/>
      <c r="AD58" s="40"/>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H58" s="40"/>
      <c r="BI58" s="44"/>
      <c r="BJ58" s="44"/>
      <c r="BK58" s="44"/>
      <c r="BL58" s="44"/>
      <c r="BM58" s="44"/>
      <c r="BN58" s="44"/>
      <c r="BO58" s="44"/>
      <c r="BP58" s="44"/>
      <c r="BQ58" s="44"/>
      <c r="BR58" s="44"/>
      <c r="BS58" s="44"/>
      <c r="BT58" s="44"/>
      <c r="BU58" s="44"/>
      <c r="BV58" s="44"/>
    </row>
    <row r="59" spans="2:74" ht="15.75" x14ac:dyDescent="0.25">
      <c r="M59" s="40"/>
      <c r="N59" s="44"/>
      <c r="O59" s="44"/>
      <c r="P59" s="44"/>
      <c r="Q59" s="44"/>
      <c r="R59" s="44"/>
      <c r="S59" s="44"/>
      <c r="T59" s="44"/>
      <c r="U59" s="44"/>
      <c r="V59" s="44"/>
      <c r="W59" s="44"/>
      <c r="X59" s="44"/>
      <c r="Y59" s="44"/>
      <c r="Z59" s="44"/>
      <c r="AA59" s="44"/>
      <c r="AB59" s="35"/>
      <c r="AC59" s="40"/>
      <c r="AD59" s="40"/>
      <c r="AE59" s="44"/>
      <c r="AF59" s="44"/>
      <c r="AG59" s="44"/>
      <c r="AH59" s="44"/>
      <c r="AI59" s="44"/>
      <c r="AJ59" s="44"/>
      <c r="AK59" s="44"/>
      <c r="AL59" s="44"/>
      <c r="AM59" s="44"/>
      <c r="AN59" s="44"/>
      <c r="AO59" s="44"/>
      <c r="AP59" s="44"/>
      <c r="AQ59" s="44"/>
      <c r="AR59" s="44"/>
      <c r="AS59" s="44"/>
      <c r="AT59" s="75"/>
      <c r="AU59" s="44"/>
      <c r="AV59" s="44"/>
      <c r="AW59" s="44"/>
      <c r="AX59" s="44"/>
      <c r="AY59" s="44"/>
      <c r="AZ59" s="44"/>
      <c r="BA59" s="44"/>
      <c r="BB59" s="44"/>
      <c r="BC59" s="44"/>
      <c r="BD59" s="44"/>
      <c r="BE59" s="44"/>
      <c r="BF59" s="44"/>
      <c r="BH59" s="40"/>
      <c r="BI59" s="44"/>
      <c r="BJ59" s="75"/>
      <c r="BK59" s="44"/>
      <c r="BL59" s="44"/>
      <c r="BM59" s="44"/>
      <c r="BN59" s="44"/>
      <c r="BO59" s="44"/>
      <c r="BP59" s="44"/>
      <c r="BQ59" s="44"/>
      <c r="BR59" s="44"/>
      <c r="BS59" s="44"/>
      <c r="BT59" s="44"/>
      <c r="BU59" s="44"/>
      <c r="BV59" s="44"/>
    </row>
    <row r="60" spans="2:74" ht="15.75" x14ac:dyDescent="0.25">
      <c r="M60" s="40"/>
      <c r="N60" s="44"/>
      <c r="O60" s="44"/>
      <c r="P60" s="44"/>
      <c r="Q60" s="44"/>
      <c r="R60" s="44"/>
      <c r="S60" s="44"/>
      <c r="T60" s="44"/>
      <c r="U60" s="44"/>
      <c r="V60" s="44"/>
      <c r="W60" s="44"/>
      <c r="X60" s="44"/>
      <c r="Y60" s="44"/>
      <c r="Z60" s="44"/>
      <c r="AA60" s="44"/>
      <c r="AB60" s="35"/>
      <c r="AC60" s="40"/>
      <c r="AD60" s="40"/>
      <c r="AE60" s="44"/>
      <c r="AF60" s="44"/>
      <c r="AG60" s="44"/>
      <c r="AH60" s="44"/>
      <c r="AI60" s="44"/>
      <c r="AJ60" s="44"/>
      <c r="AK60" s="44"/>
      <c r="AL60" s="44"/>
      <c r="AM60" s="44"/>
      <c r="AN60" s="44"/>
      <c r="AO60" s="44"/>
      <c r="AP60" s="44"/>
      <c r="AQ60" s="44"/>
      <c r="AR60" s="44"/>
      <c r="AS60" s="44"/>
      <c r="AT60" s="75"/>
      <c r="AU60" s="44"/>
      <c r="AV60" s="44"/>
      <c r="AW60" s="44"/>
      <c r="AX60" s="44"/>
      <c r="AY60" s="44"/>
      <c r="AZ60" s="44"/>
      <c r="BA60" s="44"/>
      <c r="BB60" s="44"/>
      <c r="BC60" s="44"/>
      <c r="BD60" s="44"/>
      <c r="BE60" s="44"/>
      <c r="BF60" s="44"/>
      <c r="BH60" s="40"/>
      <c r="BI60" s="44"/>
      <c r="BJ60" s="75"/>
      <c r="BK60" s="44"/>
      <c r="BL60" s="44"/>
      <c r="BM60" s="44"/>
      <c r="BN60" s="44"/>
      <c r="BO60" s="44"/>
      <c r="BP60" s="44"/>
      <c r="BQ60" s="44"/>
      <c r="BR60" s="44"/>
      <c r="BS60" s="44"/>
      <c r="BT60" s="44"/>
      <c r="BU60" s="44"/>
      <c r="BV60" s="44"/>
    </row>
    <row r="61" spans="2:74" ht="15.75" x14ac:dyDescent="0.25">
      <c r="M61" s="40"/>
      <c r="N61" s="44"/>
      <c r="O61" s="44"/>
      <c r="P61" s="44"/>
      <c r="Q61" s="44"/>
      <c r="R61" s="44"/>
      <c r="S61" s="44"/>
      <c r="T61" s="44"/>
      <c r="U61" s="44"/>
      <c r="V61" s="44"/>
      <c r="W61" s="44"/>
      <c r="X61" s="44"/>
      <c r="Y61" s="44"/>
      <c r="Z61" s="44"/>
      <c r="AA61" s="44"/>
      <c r="AB61" s="35"/>
      <c r="AC61" s="40"/>
      <c r="AD61" s="40"/>
      <c r="AE61" s="44"/>
      <c r="AF61" s="44"/>
      <c r="AG61" s="44"/>
      <c r="AH61" s="44"/>
      <c r="AI61" s="44"/>
      <c r="AJ61" s="44"/>
      <c r="AK61" s="44"/>
      <c r="AL61" s="44"/>
      <c r="AM61" s="44"/>
      <c r="AN61" s="44"/>
      <c r="AO61" s="44"/>
      <c r="AP61" s="44"/>
      <c r="AQ61" s="44"/>
      <c r="AR61" s="44"/>
      <c r="AS61" s="44"/>
      <c r="AT61" s="75"/>
      <c r="AU61" s="44"/>
      <c r="AV61" s="44"/>
      <c r="AW61" s="44"/>
      <c r="AX61" s="44"/>
      <c r="AY61" s="44"/>
      <c r="AZ61" s="44"/>
      <c r="BA61" s="44"/>
      <c r="BB61" s="44"/>
      <c r="BC61" s="44"/>
      <c r="BD61" s="44"/>
      <c r="BE61" s="44"/>
      <c r="BF61" s="44"/>
      <c r="BH61" s="40"/>
      <c r="BI61" s="44"/>
      <c r="BJ61" s="75"/>
      <c r="BK61" s="44"/>
      <c r="BL61" s="44"/>
      <c r="BM61" s="44"/>
      <c r="BN61" s="44"/>
      <c r="BO61" s="44"/>
      <c r="BP61" s="44"/>
      <c r="BQ61" s="44"/>
      <c r="BR61" s="44"/>
      <c r="BS61" s="44"/>
      <c r="BT61" s="44"/>
      <c r="BU61" s="44"/>
      <c r="BV61" s="44"/>
    </row>
    <row r="62" spans="2:74" ht="15.75" x14ac:dyDescent="0.25">
      <c r="M62" s="40"/>
      <c r="N62" s="44"/>
      <c r="O62" s="44"/>
      <c r="P62" s="44"/>
      <c r="Q62" s="44"/>
      <c r="R62" s="44"/>
      <c r="S62" s="44"/>
      <c r="T62" s="44"/>
      <c r="U62" s="44"/>
      <c r="V62" s="44"/>
      <c r="W62" s="44"/>
      <c r="X62" s="44"/>
      <c r="Y62" s="44"/>
      <c r="Z62" s="44"/>
      <c r="AA62" s="44"/>
      <c r="AB62" s="35"/>
      <c r="AC62" s="40"/>
      <c r="AD62" s="40"/>
      <c r="AE62" s="44"/>
      <c r="AF62" s="44"/>
      <c r="AG62" s="44"/>
      <c r="AH62" s="44"/>
      <c r="AI62" s="44"/>
      <c r="AJ62" s="44"/>
      <c r="AK62" s="44"/>
      <c r="AL62" s="44"/>
      <c r="AM62" s="44"/>
      <c r="AN62" s="44"/>
      <c r="AO62" s="44"/>
      <c r="AP62" s="44"/>
      <c r="AQ62" s="44"/>
      <c r="AR62" s="44"/>
      <c r="AS62" s="44"/>
      <c r="AT62" s="75"/>
      <c r="AU62" s="44"/>
      <c r="AV62" s="44"/>
      <c r="AW62" s="44"/>
      <c r="AX62" s="44"/>
      <c r="AY62" s="44"/>
      <c r="AZ62" s="44"/>
      <c r="BA62" s="44"/>
      <c r="BB62" s="44"/>
      <c r="BC62" s="44"/>
      <c r="BD62" s="44"/>
      <c r="BE62" s="44"/>
      <c r="BF62" s="44"/>
      <c r="BH62" s="40"/>
      <c r="BI62" s="44"/>
      <c r="BJ62" s="75"/>
      <c r="BK62" s="44"/>
      <c r="BL62" s="44"/>
      <c r="BM62" s="44"/>
      <c r="BN62" s="44"/>
      <c r="BO62" s="44"/>
      <c r="BP62" s="44"/>
      <c r="BQ62" s="44"/>
      <c r="BR62" s="44"/>
      <c r="BS62" s="44"/>
      <c r="BT62" s="44"/>
      <c r="BU62" s="44"/>
      <c r="BV62" s="44"/>
    </row>
    <row r="63" spans="2:74" ht="15.75" x14ac:dyDescent="0.25">
      <c r="M63" s="40"/>
      <c r="N63" s="44"/>
      <c r="O63" s="44"/>
      <c r="P63" s="44"/>
      <c r="Q63" s="44"/>
      <c r="R63" s="44"/>
      <c r="S63" s="44"/>
      <c r="T63" s="44"/>
      <c r="U63" s="44"/>
      <c r="V63" s="44"/>
      <c r="W63" s="44"/>
      <c r="X63" s="44"/>
      <c r="Y63" s="44"/>
      <c r="Z63" s="44"/>
      <c r="AA63" s="44"/>
      <c r="AB63" s="35"/>
      <c r="AC63" s="40"/>
      <c r="AD63" s="40"/>
      <c r="AE63" s="44"/>
      <c r="AF63" s="44"/>
      <c r="AG63" s="44"/>
      <c r="AH63" s="44"/>
      <c r="AI63" s="44"/>
      <c r="AJ63" s="44"/>
      <c r="AK63" s="44"/>
      <c r="AL63" s="44"/>
      <c r="AM63" s="44"/>
      <c r="AN63" s="44"/>
      <c r="AO63" s="44"/>
      <c r="AP63" s="44"/>
      <c r="AQ63" s="44"/>
      <c r="AR63" s="44"/>
      <c r="AS63" s="44"/>
      <c r="AT63" s="75"/>
      <c r="AU63" s="44"/>
      <c r="AV63" s="44"/>
      <c r="AW63" s="44"/>
      <c r="AX63" s="44"/>
      <c r="AY63" s="44"/>
      <c r="AZ63" s="44"/>
      <c r="BA63" s="44"/>
      <c r="BB63" s="44"/>
      <c r="BC63" s="44"/>
      <c r="BD63" s="44"/>
      <c r="BE63" s="44"/>
      <c r="BF63" s="44"/>
      <c r="BH63" s="40"/>
      <c r="BI63" s="44"/>
      <c r="BJ63" s="75"/>
      <c r="BK63" s="44"/>
      <c r="BL63" s="44"/>
      <c r="BM63" s="44"/>
      <c r="BN63" s="44"/>
      <c r="BO63" s="44"/>
      <c r="BP63" s="44"/>
      <c r="BQ63" s="44"/>
      <c r="BR63" s="44"/>
      <c r="BS63" s="44"/>
      <c r="BT63" s="44"/>
      <c r="BU63" s="44"/>
      <c r="BV63" s="44"/>
    </row>
    <row r="64" spans="2:74" ht="15.75" x14ac:dyDescent="0.25">
      <c r="M64" s="40"/>
      <c r="N64" s="44"/>
      <c r="O64" s="44"/>
      <c r="P64" s="44"/>
      <c r="Q64" s="44"/>
      <c r="R64" s="44"/>
      <c r="S64" s="44"/>
      <c r="T64" s="44"/>
      <c r="U64" s="44"/>
      <c r="V64" s="44"/>
      <c r="W64" s="44"/>
      <c r="X64" s="44"/>
      <c r="Y64" s="44"/>
      <c r="Z64" s="44"/>
      <c r="AA64" s="44"/>
      <c r="AB64" s="35"/>
      <c r="AC64" s="40"/>
      <c r="AD64" s="40"/>
      <c r="AE64" s="44"/>
      <c r="AF64" s="44"/>
      <c r="AG64" s="44"/>
      <c r="AH64" s="44"/>
      <c r="AI64" s="44"/>
      <c r="AJ64" s="44"/>
      <c r="AK64" s="44"/>
      <c r="AL64" s="44"/>
      <c r="AM64" s="44"/>
      <c r="AN64" s="44"/>
      <c r="AO64" s="44"/>
      <c r="AP64" s="44"/>
      <c r="AQ64" s="44"/>
      <c r="AR64" s="44"/>
      <c r="AS64" s="44"/>
      <c r="AT64" s="75"/>
      <c r="AU64" s="44"/>
      <c r="AV64" s="44"/>
      <c r="AW64" s="44"/>
      <c r="AX64" s="44"/>
      <c r="AY64" s="44"/>
      <c r="AZ64" s="44"/>
      <c r="BA64" s="44"/>
      <c r="BB64" s="44"/>
      <c r="BC64" s="44"/>
      <c r="BD64" s="44"/>
      <c r="BE64" s="44"/>
      <c r="BF64" s="44"/>
      <c r="BH64" s="40"/>
      <c r="BI64" s="44"/>
      <c r="BJ64" s="75"/>
      <c r="BK64" s="44"/>
      <c r="BL64" s="44"/>
      <c r="BM64" s="44"/>
      <c r="BN64" s="44"/>
      <c r="BO64" s="44"/>
      <c r="BP64" s="44"/>
      <c r="BQ64" s="44"/>
      <c r="BR64" s="44"/>
      <c r="BS64" s="44"/>
      <c r="BT64" s="44"/>
      <c r="BU64" s="44"/>
      <c r="BV64" s="44"/>
    </row>
    <row r="65" spans="13:74" ht="15.75" x14ac:dyDescent="0.25">
      <c r="M65" s="40"/>
      <c r="N65" s="44"/>
      <c r="O65" s="44"/>
      <c r="P65" s="44"/>
      <c r="Q65" s="44"/>
      <c r="R65" s="44"/>
      <c r="S65" s="44"/>
      <c r="T65" s="44"/>
      <c r="U65" s="44"/>
      <c r="V65" s="44"/>
      <c r="W65" s="44"/>
      <c r="X65" s="44"/>
      <c r="Y65" s="44"/>
      <c r="Z65" s="44"/>
      <c r="AA65" s="44"/>
      <c r="AB65" s="35"/>
      <c r="AC65" s="40"/>
      <c r="AD65" s="40"/>
      <c r="AE65" s="44"/>
      <c r="AF65" s="44"/>
      <c r="AG65" s="44"/>
      <c r="AH65" s="44"/>
      <c r="AI65" s="44"/>
      <c r="AJ65" s="44"/>
      <c r="AK65" s="44"/>
      <c r="AL65" s="44"/>
      <c r="AM65" s="44"/>
      <c r="AN65" s="44"/>
      <c r="AO65" s="44"/>
      <c r="AP65" s="44"/>
      <c r="AQ65" s="44"/>
      <c r="AR65" s="44"/>
      <c r="AS65" s="44"/>
      <c r="AT65" s="75"/>
      <c r="AU65" s="44"/>
      <c r="AV65" s="44"/>
      <c r="AW65" s="44"/>
      <c r="AX65" s="44"/>
      <c r="AY65" s="44"/>
      <c r="AZ65" s="44"/>
      <c r="BA65" s="44"/>
      <c r="BB65" s="44"/>
      <c r="BC65" s="44"/>
      <c r="BD65" s="44"/>
      <c r="BE65" s="44"/>
      <c r="BF65" s="44"/>
      <c r="BH65" s="40"/>
      <c r="BI65" s="44"/>
      <c r="BJ65" s="75"/>
      <c r="BK65" s="44"/>
      <c r="BL65" s="44"/>
      <c r="BM65" s="44"/>
      <c r="BN65" s="44"/>
      <c r="BO65" s="44"/>
      <c r="BP65" s="44"/>
      <c r="BQ65" s="44"/>
      <c r="BR65" s="44"/>
      <c r="BS65" s="44"/>
      <c r="BT65" s="44"/>
      <c r="BU65" s="44"/>
      <c r="BV65" s="44"/>
    </row>
    <row r="66" spans="13:74" ht="15.75" x14ac:dyDescent="0.25">
      <c r="M66" s="40"/>
      <c r="N66" s="44"/>
      <c r="O66" s="44"/>
      <c r="P66" s="44"/>
      <c r="Q66" s="44"/>
      <c r="R66" s="44"/>
      <c r="S66" s="44"/>
      <c r="T66" s="44"/>
      <c r="U66" s="44"/>
      <c r="V66" s="44"/>
      <c r="W66" s="44"/>
      <c r="X66" s="44"/>
      <c r="Y66" s="44"/>
      <c r="Z66" s="44"/>
      <c r="AA66" s="44"/>
      <c r="AB66" s="35"/>
      <c r="AC66" s="40"/>
      <c r="AD66" s="40"/>
      <c r="AE66" s="44"/>
      <c r="AF66" s="44"/>
      <c r="AG66" s="44"/>
      <c r="AH66" s="44"/>
      <c r="AI66" s="44"/>
      <c r="AJ66" s="44"/>
      <c r="AK66" s="44"/>
      <c r="AL66" s="44"/>
      <c r="AM66" s="44"/>
      <c r="AN66" s="44"/>
      <c r="AO66" s="44"/>
      <c r="AP66" s="44"/>
      <c r="AQ66" s="44"/>
      <c r="AR66" s="44"/>
      <c r="AS66" s="44"/>
      <c r="AT66" s="75"/>
      <c r="AU66" s="44"/>
      <c r="AV66" s="44"/>
      <c r="AW66" s="44"/>
      <c r="AX66" s="44"/>
      <c r="AY66" s="44"/>
      <c r="AZ66" s="44"/>
      <c r="BA66" s="44"/>
      <c r="BB66" s="44"/>
      <c r="BC66" s="44"/>
      <c r="BD66" s="44"/>
      <c r="BE66" s="44"/>
      <c r="BF66" s="44"/>
      <c r="BH66" s="40"/>
      <c r="BI66" s="44"/>
      <c r="BJ66" s="75"/>
      <c r="BK66" s="44"/>
      <c r="BL66" s="44"/>
      <c r="BM66" s="44"/>
      <c r="BN66" s="44"/>
      <c r="BO66" s="44"/>
      <c r="BP66" s="44"/>
      <c r="BQ66" s="44"/>
      <c r="BR66" s="44"/>
      <c r="BS66" s="44"/>
      <c r="BT66" s="44"/>
      <c r="BU66" s="44"/>
      <c r="BV66" s="44"/>
    </row>
    <row r="67" spans="13:74" ht="15.75" x14ac:dyDescent="0.25">
      <c r="M67" s="40"/>
      <c r="N67" s="44"/>
      <c r="O67" s="44"/>
      <c r="P67" s="44"/>
      <c r="Q67" s="44"/>
      <c r="R67" s="44"/>
      <c r="S67" s="44"/>
      <c r="T67" s="44"/>
      <c r="U67" s="44"/>
      <c r="V67" s="44"/>
      <c r="W67" s="44"/>
      <c r="X67" s="44"/>
      <c r="Y67" s="44"/>
      <c r="Z67" s="44"/>
      <c r="AA67" s="44"/>
      <c r="AB67" s="35"/>
      <c r="AC67" s="40"/>
      <c r="AD67" s="40"/>
      <c r="AE67" s="44"/>
      <c r="AF67" s="44"/>
      <c r="AG67" s="44"/>
      <c r="AH67" s="44"/>
      <c r="AI67" s="44"/>
      <c r="AJ67" s="44"/>
      <c r="AK67" s="44"/>
      <c r="AL67" s="44"/>
      <c r="AM67" s="44"/>
      <c r="AN67" s="44"/>
      <c r="AO67" s="44"/>
      <c r="AP67" s="44"/>
      <c r="AQ67" s="44"/>
      <c r="AR67" s="44"/>
      <c r="AS67" s="44"/>
      <c r="AT67" s="75"/>
      <c r="AU67" s="44"/>
      <c r="AV67" s="44"/>
      <c r="AW67" s="44"/>
      <c r="AX67" s="44"/>
      <c r="AY67" s="44"/>
      <c r="AZ67" s="44"/>
      <c r="BA67" s="44"/>
      <c r="BB67" s="44"/>
      <c r="BC67" s="44"/>
      <c r="BD67" s="44"/>
      <c r="BE67" s="44"/>
      <c r="BF67" s="44"/>
      <c r="BH67" s="40"/>
      <c r="BI67" s="44"/>
      <c r="BJ67" s="75"/>
      <c r="BK67" s="44"/>
      <c r="BL67" s="44"/>
      <c r="BM67" s="44"/>
      <c r="BN67" s="44"/>
      <c r="BO67" s="44"/>
      <c r="BP67" s="44"/>
      <c r="BQ67" s="44"/>
      <c r="BR67" s="44"/>
      <c r="BS67" s="44"/>
      <c r="BT67" s="44"/>
      <c r="BU67" s="44"/>
      <c r="BV67" s="44"/>
    </row>
    <row r="68" spans="13:74" ht="15.75" x14ac:dyDescent="0.25">
      <c r="M68" s="40"/>
      <c r="N68" s="44"/>
      <c r="O68" s="44"/>
      <c r="P68" s="44"/>
      <c r="Q68" s="44"/>
      <c r="R68" s="44"/>
      <c r="S68" s="44"/>
      <c r="T68" s="44"/>
      <c r="U68" s="44"/>
      <c r="V68" s="44"/>
      <c r="W68" s="44"/>
      <c r="X68" s="44"/>
      <c r="Y68" s="44"/>
      <c r="Z68" s="44"/>
      <c r="AA68" s="44"/>
      <c r="AB68" s="35"/>
      <c r="AC68" s="40"/>
      <c r="AD68" s="40"/>
      <c r="AE68" s="44"/>
      <c r="AF68" s="44"/>
      <c r="AG68" s="44"/>
      <c r="AH68" s="44"/>
      <c r="AI68" s="44"/>
      <c r="AJ68" s="44"/>
      <c r="AK68" s="44"/>
      <c r="AL68" s="44"/>
      <c r="AM68" s="44"/>
      <c r="AN68" s="44"/>
      <c r="AO68" s="44"/>
      <c r="AP68" s="44"/>
      <c r="AQ68" s="44"/>
      <c r="AR68" s="44"/>
      <c r="AS68" s="44"/>
      <c r="AT68" s="75"/>
      <c r="AU68" s="44"/>
      <c r="AV68" s="44"/>
      <c r="AW68" s="44"/>
      <c r="AX68" s="44"/>
      <c r="AY68" s="44"/>
      <c r="AZ68" s="44"/>
      <c r="BA68" s="44"/>
      <c r="BB68" s="44"/>
      <c r="BC68" s="44"/>
      <c r="BD68" s="44"/>
      <c r="BE68" s="44"/>
      <c r="BF68" s="44"/>
      <c r="BH68" s="40"/>
      <c r="BI68" s="44"/>
      <c r="BJ68" s="75"/>
      <c r="BK68" s="44"/>
      <c r="BL68" s="44"/>
      <c r="BM68" s="44"/>
      <c r="BN68" s="44"/>
      <c r="BO68" s="44"/>
      <c r="BP68" s="44"/>
      <c r="BQ68" s="44"/>
      <c r="BR68" s="44"/>
      <c r="BS68" s="44"/>
      <c r="BT68" s="44"/>
      <c r="BU68" s="44"/>
      <c r="BV68" s="44"/>
    </row>
    <row r="69" spans="13:74" ht="15.75" x14ac:dyDescent="0.25">
      <c r="M69" s="40"/>
      <c r="N69" s="44"/>
      <c r="O69" s="44"/>
      <c r="P69" s="44"/>
      <c r="Q69" s="44"/>
      <c r="R69" s="44"/>
      <c r="S69" s="44"/>
      <c r="T69" s="44"/>
      <c r="U69" s="44"/>
      <c r="V69" s="44"/>
      <c r="W69" s="44"/>
      <c r="X69" s="44"/>
      <c r="Y69" s="44"/>
      <c r="Z69" s="44"/>
      <c r="AA69" s="44"/>
      <c r="AB69" s="35"/>
      <c r="AC69" s="40"/>
      <c r="AD69" s="40"/>
      <c r="AE69" s="44"/>
      <c r="AF69" s="44"/>
      <c r="AG69" s="44"/>
      <c r="AH69" s="44"/>
      <c r="AI69" s="44"/>
      <c r="AJ69" s="44"/>
      <c r="AK69" s="44"/>
      <c r="AL69" s="44"/>
      <c r="AM69" s="44"/>
      <c r="AN69" s="44"/>
      <c r="AO69" s="44"/>
      <c r="AP69" s="44"/>
      <c r="AQ69" s="44"/>
      <c r="AR69" s="44"/>
      <c r="AS69" s="44"/>
      <c r="AT69" s="75"/>
      <c r="AU69" s="44"/>
      <c r="AV69" s="44"/>
      <c r="AW69" s="44"/>
      <c r="AX69" s="44"/>
      <c r="AY69" s="44"/>
      <c r="AZ69" s="44"/>
      <c r="BA69" s="44"/>
      <c r="BB69" s="44"/>
      <c r="BC69" s="44"/>
      <c r="BD69" s="44"/>
      <c r="BE69" s="44"/>
      <c r="BF69" s="44"/>
      <c r="BH69" s="40"/>
      <c r="BI69" s="44"/>
      <c r="BJ69" s="75"/>
      <c r="BK69" s="44"/>
      <c r="BL69" s="44"/>
      <c r="BM69" s="44"/>
      <c r="BN69" s="44"/>
      <c r="BO69" s="44"/>
      <c r="BP69" s="44"/>
      <c r="BQ69" s="44"/>
      <c r="BR69" s="44"/>
      <c r="BS69" s="44"/>
      <c r="BT69" s="44"/>
      <c r="BU69" s="44"/>
      <c r="BV69" s="44"/>
    </row>
    <row r="70" spans="13:74" ht="15.75" x14ac:dyDescent="0.25">
      <c r="M70" s="40"/>
      <c r="N70" s="44"/>
      <c r="O70" s="44"/>
      <c r="P70" s="44"/>
      <c r="Q70" s="44"/>
      <c r="R70" s="44"/>
      <c r="S70" s="44"/>
      <c r="T70" s="44"/>
      <c r="U70" s="44"/>
      <c r="V70" s="44"/>
      <c r="W70" s="44"/>
      <c r="X70" s="44"/>
      <c r="Y70" s="44"/>
      <c r="Z70" s="44"/>
      <c r="AA70" s="44"/>
      <c r="AB70" s="35"/>
      <c r="AC70" s="40"/>
      <c r="AD70" s="40"/>
      <c r="AE70" s="44"/>
      <c r="AF70" s="44"/>
      <c r="AG70" s="44"/>
      <c r="AH70" s="44"/>
      <c r="AI70" s="44"/>
      <c r="AJ70" s="44"/>
      <c r="AK70" s="44"/>
      <c r="AL70" s="44"/>
      <c r="AM70" s="44"/>
      <c r="AN70" s="44"/>
      <c r="AO70" s="44"/>
      <c r="AP70" s="44"/>
      <c r="AQ70" s="44"/>
      <c r="AR70" s="44"/>
      <c r="AS70" s="44"/>
      <c r="AT70" s="75"/>
      <c r="AU70" s="44"/>
      <c r="AV70" s="44"/>
      <c r="AW70" s="44"/>
      <c r="AX70" s="44"/>
      <c r="AY70" s="44"/>
      <c r="AZ70" s="44"/>
      <c r="BA70" s="44"/>
      <c r="BB70" s="44"/>
      <c r="BC70" s="44"/>
      <c r="BD70" s="44"/>
      <c r="BE70" s="44"/>
      <c r="BF70" s="44"/>
      <c r="BH70" s="40"/>
      <c r="BI70" s="44"/>
      <c r="BJ70" s="75"/>
      <c r="BK70" s="44"/>
      <c r="BL70" s="44"/>
      <c r="BM70" s="44"/>
      <c r="BN70" s="44"/>
      <c r="BO70" s="44"/>
      <c r="BP70" s="44"/>
      <c r="BQ70" s="44"/>
      <c r="BR70" s="44"/>
      <c r="BS70" s="44"/>
      <c r="BT70" s="44"/>
      <c r="BU70" s="44"/>
      <c r="BV70" s="44"/>
    </row>
    <row r="71" spans="13:74" ht="15.75" x14ac:dyDescent="0.25">
      <c r="M71" s="40"/>
      <c r="N71" s="44"/>
      <c r="O71" s="44"/>
      <c r="P71" s="44"/>
      <c r="Q71" s="44"/>
      <c r="R71" s="44"/>
      <c r="S71" s="44"/>
      <c r="T71" s="44"/>
      <c r="U71" s="44"/>
      <c r="V71" s="44"/>
      <c r="W71" s="44"/>
      <c r="X71" s="44"/>
      <c r="Y71" s="44"/>
      <c r="Z71" s="44"/>
      <c r="AA71" s="44"/>
      <c r="AB71" s="35"/>
      <c r="AC71" s="40"/>
      <c r="AD71" s="40"/>
      <c r="AE71" s="44"/>
      <c r="AF71" s="44"/>
      <c r="AG71" s="44"/>
      <c r="AH71" s="44"/>
      <c r="AI71" s="44"/>
      <c r="AJ71" s="44"/>
      <c r="AK71" s="44"/>
      <c r="AL71" s="44"/>
      <c r="AM71" s="44"/>
      <c r="AN71" s="44"/>
      <c r="AO71" s="44"/>
      <c r="AP71" s="44"/>
      <c r="AQ71" s="44"/>
      <c r="AR71" s="44"/>
      <c r="AS71" s="44"/>
      <c r="AT71" s="75"/>
      <c r="AU71" s="44"/>
      <c r="AV71" s="44"/>
      <c r="AW71" s="44"/>
      <c r="AX71" s="44"/>
      <c r="AY71" s="44"/>
      <c r="AZ71" s="44"/>
      <c r="BA71" s="44"/>
      <c r="BB71" s="44"/>
      <c r="BC71" s="44"/>
      <c r="BD71" s="44"/>
      <c r="BE71" s="44"/>
      <c r="BF71" s="44"/>
      <c r="BH71" s="40"/>
      <c r="BI71" s="44"/>
      <c r="BJ71" s="75"/>
      <c r="BK71" s="44"/>
      <c r="BL71" s="44"/>
      <c r="BM71" s="44"/>
      <c r="BN71" s="44"/>
      <c r="BO71" s="44"/>
      <c r="BP71" s="44"/>
      <c r="BQ71" s="44"/>
      <c r="BR71" s="44"/>
      <c r="BS71" s="44"/>
      <c r="BT71" s="44"/>
      <c r="BU71" s="44"/>
      <c r="BV71" s="44"/>
    </row>
    <row r="72" spans="13:74" ht="15.75" x14ac:dyDescent="0.25">
      <c r="M72" s="40"/>
      <c r="N72" s="44"/>
      <c r="O72" s="44"/>
      <c r="P72" s="44"/>
      <c r="Q72" s="44"/>
      <c r="R72" s="44"/>
      <c r="S72" s="44"/>
      <c r="T72" s="44"/>
      <c r="U72" s="44"/>
      <c r="V72" s="44"/>
      <c r="W72" s="44"/>
      <c r="X72" s="44"/>
      <c r="Y72" s="44"/>
      <c r="Z72" s="44"/>
      <c r="AA72" s="44"/>
      <c r="AB72" s="35"/>
      <c r="AC72" s="40"/>
      <c r="AD72" s="40"/>
      <c r="AE72" s="44"/>
      <c r="AF72" s="44"/>
      <c r="AG72" s="44"/>
      <c r="AH72" s="44"/>
      <c r="AI72" s="44"/>
      <c r="AJ72" s="44"/>
      <c r="AK72" s="44"/>
      <c r="AL72" s="44"/>
      <c r="AM72" s="44"/>
      <c r="AN72" s="44"/>
      <c r="AO72" s="44"/>
      <c r="AP72" s="44"/>
      <c r="AQ72" s="44"/>
      <c r="AR72" s="44"/>
      <c r="AS72" s="44"/>
      <c r="AT72" s="75"/>
      <c r="AU72" s="44"/>
      <c r="AV72" s="44"/>
      <c r="AW72" s="44"/>
      <c r="AX72" s="44"/>
      <c r="AY72" s="44"/>
      <c r="AZ72" s="44"/>
      <c r="BA72" s="44"/>
      <c r="BB72" s="44"/>
      <c r="BC72" s="44"/>
      <c r="BD72" s="44"/>
      <c r="BE72" s="44"/>
      <c r="BF72" s="44"/>
      <c r="BH72" s="40"/>
      <c r="BI72" s="44"/>
      <c r="BJ72" s="75"/>
      <c r="BK72" s="44"/>
      <c r="BL72" s="44"/>
      <c r="BM72" s="44"/>
      <c r="BN72" s="44"/>
      <c r="BO72" s="44"/>
      <c r="BP72" s="44"/>
      <c r="BQ72" s="44"/>
      <c r="BR72" s="44"/>
      <c r="BS72" s="44"/>
      <c r="BT72" s="44"/>
      <c r="BU72" s="44"/>
      <c r="BV72" s="44"/>
    </row>
    <row r="73" spans="13:74" ht="15.75" x14ac:dyDescent="0.25">
      <c r="M73" s="40"/>
      <c r="N73" s="44"/>
      <c r="O73" s="44"/>
      <c r="P73" s="44"/>
      <c r="Q73" s="44"/>
      <c r="R73" s="44"/>
      <c r="S73" s="44"/>
      <c r="T73" s="44"/>
      <c r="U73" s="44"/>
      <c r="V73" s="44"/>
      <c r="W73" s="44"/>
      <c r="X73" s="44"/>
      <c r="Y73" s="44"/>
      <c r="Z73" s="44"/>
      <c r="AA73" s="44"/>
      <c r="AB73" s="35"/>
      <c r="AC73" s="40"/>
      <c r="AD73" s="40"/>
      <c r="AE73" s="44"/>
      <c r="AF73" s="44"/>
      <c r="AG73" s="44"/>
      <c r="AH73" s="44"/>
      <c r="AI73" s="44"/>
      <c r="AJ73" s="44"/>
      <c r="AK73" s="44"/>
      <c r="AL73" s="44"/>
      <c r="AM73" s="44"/>
      <c r="AN73" s="44"/>
      <c r="AO73" s="44"/>
      <c r="AP73" s="44"/>
      <c r="AQ73" s="44"/>
      <c r="AR73" s="44"/>
      <c r="AS73" s="44"/>
      <c r="AT73" s="75"/>
      <c r="AU73" s="44"/>
      <c r="AV73" s="44"/>
      <c r="AW73" s="44"/>
      <c r="AX73" s="44"/>
      <c r="AY73" s="44"/>
      <c r="AZ73" s="44"/>
      <c r="BA73" s="44"/>
      <c r="BB73" s="44"/>
      <c r="BC73" s="44"/>
      <c r="BD73" s="44"/>
      <c r="BE73" s="44"/>
      <c r="BF73" s="44"/>
      <c r="BH73" s="40"/>
      <c r="BI73" s="44"/>
      <c r="BJ73" s="75"/>
      <c r="BK73" s="44"/>
      <c r="BL73" s="44"/>
      <c r="BM73" s="44"/>
      <c r="BN73" s="44"/>
      <c r="BO73" s="44"/>
      <c r="BP73" s="44"/>
      <c r="BQ73" s="44"/>
      <c r="BR73" s="44"/>
      <c r="BS73" s="44"/>
      <c r="BT73" s="44"/>
      <c r="BU73" s="44"/>
      <c r="BV73" s="44"/>
    </row>
    <row r="74" spans="13:74" x14ac:dyDescent="0.2">
      <c r="M74" s="40"/>
      <c r="N74" s="44"/>
      <c r="O74" s="44"/>
      <c r="P74" s="44"/>
      <c r="Q74" s="44"/>
      <c r="R74" s="44"/>
      <c r="S74" s="44"/>
      <c r="T74" s="44"/>
      <c r="U74" s="44"/>
      <c r="V74" s="44"/>
      <c r="W74" s="44"/>
      <c r="X74" s="44"/>
      <c r="Y74" s="44"/>
      <c r="Z74" s="44"/>
      <c r="AA74" s="44"/>
      <c r="AC74" s="65"/>
      <c r="AD74" s="40"/>
      <c r="AE74" s="44"/>
      <c r="AF74" s="44"/>
      <c r="AG74" s="44"/>
      <c r="AH74" s="44"/>
      <c r="AI74" s="44"/>
      <c r="AJ74" s="44"/>
      <c r="AK74" s="44"/>
      <c r="AL74" s="44"/>
      <c r="AM74" s="44"/>
      <c r="AN74" s="44"/>
      <c r="AO74" s="44"/>
      <c r="AP74" s="44"/>
      <c r="AQ74" s="44"/>
      <c r="AR74" s="44"/>
      <c r="AS74" s="44"/>
      <c r="AT74" s="75"/>
      <c r="AU74" s="44"/>
      <c r="AV74" s="44"/>
      <c r="AW74" s="44"/>
      <c r="AX74" s="44"/>
      <c r="AY74" s="44"/>
      <c r="AZ74" s="44"/>
      <c r="BA74" s="44"/>
      <c r="BB74" s="44"/>
      <c r="BC74" s="44"/>
      <c r="BD74" s="44"/>
      <c r="BE74" s="44"/>
      <c r="BF74" s="44"/>
      <c r="BH74" s="40"/>
      <c r="BI74" s="44"/>
      <c r="BJ74" s="75"/>
      <c r="BK74" s="44"/>
      <c r="BL74" s="44"/>
      <c r="BM74" s="44"/>
      <c r="BN74" s="44"/>
      <c r="BO74" s="44"/>
      <c r="BP74" s="44"/>
      <c r="BQ74" s="44"/>
      <c r="BR74" s="44"/>
      <c r="BS74" s="44"/>
      <c r="BT74" s="44"/>
      <c r="BU74" s="44"/>
      <c r="BV74" s="44"/>
    </row>
    <row r="75" spans="13:74" x14ac:dyDescent="0.2">
      <c r="M75" s="40"/>
      <c r="N75" s="44"/>
      <c r="O75" s="44"/>
      <c r="P75" s="44"/>
      <c r="Q75" s="44"/>
      <c r="R75" s="44"/>
      <c r="S75" s="44"/>
      <c r="T75" s="44"/>
      <c r="U75" s="44"/>
      <c r="V75" s="44"/>
      <c r="W75" s="44"/>
      <c r="X75" s="44"/>
      <c r="Y75" s="44"/>
      <c r="Z75" s="44"/>
      <c r="AA75" s="44"/>
      <c r="AC75" s="65"/>
      <c r="AD75" s="40"/>
      <c r="AE75" s="44"/>
      <c r="AF75" s="44"/>
      <c r="AG75" s="44"/>
      <c r="AH75" s="44"/>
      <c r="AI75" s="44"/>
      <c r="AJ75" s="44"/>
      <c r="AK75" s="44"/>
      <c r="AL75" s="44"/>
      <c r="AM75" s="44"/>
      <c r="AN75" s="44"/>
      <c r="AO75" s="44"/>
      <c r="AP75" s="44"/>
      <c r="AQ75" s="44"/>
      <c r="AR75" s="44"/>
      <c r="AS75" s="44"/>
      <c r="AT75" s="75"/>
      <c r="AU75" s="44"/>
      <c r="AV75" s="44"/>
      <c r="AW75" s="44"/>
      <c r="AX75" s="44"/>
      <c r="AY75" s="44"/>
      <c r="AZ75" s="44"/>
      <c r="BA75" s="44"/>
      <c r="BB75" s="44"/>
      <c r="BC75" s="44"/>
      <c r="BD75" s="44"/>
      <c r="BE75" s="44"/>
      <c r="BF75" s="44"/>
      <c r="BH75" s="40"/>
      <c r="BI75" s="44"/>
      <c r="BJ75" s="75"/>
      <c r="BK75" s="44"/>
      <c r="BL75" s="44"/>
      <c r="BM75" s="44"/>
      <c r="BN75" s="44"/>
      <c r="BO75" s="44"/>
      <c r="BP75" s="44"/>
      <c r="BQ75" s="44"/>
      <c r="BR75" s="44"/>
      <c r="BS75" s="44"/>
      <c r="BT75" s="44"/>
      <c r="BU75" s="44"/>
      <c r="BV75" s="44"/>
    </row>
    <row r="76" spans="13:74" x14ac:dyDescent="0.2">
      <c r="M76" s="40"/>
      <c r="N76" s="44"/>
      <c r="O76" s="44"/>
      <c r="P76" s="44"/>
      <c r="Q76" s="44"/>
      <c r="R76" s="44"/>
      <c r="S76" s="44"/>
      <c r="T76" s="44"/>
      <c r="U76" s="44"/>
      <c r="V76" s="44"/>
      <c r="W76" s="44"/>
      <c r="X76" s="44"/>
      <c r="Y76" s="44"/>
      <c r="Z76" s="44"/>
      <c r="AA76" s="44"/>
      <c r="AC76" s="65"/>
      <c r="AD76" s="40"/>
      <c r="AE76" s="44"/>
      <c r="AF76" s="44"/>
      <c r="AG76" s="44"/>
      <c r="AH76" s="44"/>
      <c r="AI76" s="44"/>
      <c r="AJ76" s="44"/>
      <c r="AK76" s="44"/>
      <c r="AL76" s="44"/>
      <c r="AM76" s="44"/>
      <c r="AN76" s="44"/>
      <c r="AO76" s="44"/>
      <c r="AP76" s="44"/>
      <c r="AQ76" s="44"/>
      <c r="AR76" s="44"/>
      <c r="AS76" s="44"/>
      <c r="AT76" s="75"/>
      <c r="AU76" s="44"/>
      <c r="AV76" s="44"/>
      <c r="AW76" s="44"/>
      <c r="AX76" s="44"/>
      <c r="AY76" s="44"/>
      <c r="AZ76" s="44"/>
      <c r="BA76" s="44"/>
      <c r="BB76" s="44"/>
      <c r="BC76" s="44"/>
      <c r="BD76" s="44"/>
      <c r="BE76" s="44"/>
      <c r="BF76" s="44"/>
      <c r="BH76" s="40"/>
      <c r="BI76" s="44"/>
      <c r="BJ76" s="75"/>
      <c r="BK76" s="44"/>
      <c r="BL76" s="44"/>
      <c r="BM76" s="44"/>
      <c r="BN76" s="44"/>
      <c r="BO76" s="44"/>
      <c r="BP76" s="44"/>
      <c r="BQ76" s="44"/>
      <c r="BR76" s="44"/>
      <c r="BS76" s="44"/>
      <c r="BT76" s="44"/>
      <c r="BU76" s="44"/>
      <c r="BV76" s="44"/>
    </row>
    <row r="77" spans="13:74" x14ac:dyDescent="0.2">
      <c r="M77" s="40"/>
      <c r="N77" s="44"/>
      <c r="O77" s="44"/>
      <c r="P77" s="44"/>
      <c r="Q77" s="44"/>
      <c r="R77" s="44"/>
      <c r="S77" s="44"/>
      <c r="T77" s="44"/>
      <c r="U77" s="44"/>
      <c r="V77" s="44"/>
      <c r="W77" s="44"/>
      <c r="X77" s="44"/>
      <c r="Y77" s="44"/>
      <c r="Z77" s="44"/>
      <c r="AA77" s="44"/>
      <c r="AC77" s="65"/>
      <c r="AD77" s="40"/>
      <c r="AE77" s="44"/>
      <c r="AF77" s="44"/>
      <c r="AG77" s="44"/>
      <c r="AH77" s="44"/>
      <c r="AI77" s="44"/>
      <c r="AJ77" s="44"/>
      <c r="AK77" s="44"/>
      <c r="AL77" s="44"/>
      <c r="AM77" s="44"/>
      <c r="AN77" s="44"/>
      <c r="AO77" s="44"/>
      <c r="AP77" s="44"/>
      <c r="AQ77" s="44"/>
      <c r="AR77" s="44"/>
      <c r="AS77" s="44"/>
      <c r="AT77" s="75"/>
      <c r="AU77" s="44"/>
      <c r="AV77" s="44"/>
      <c r="AW77" s="44"/>
      <c r="AX77" s="44"/>
      <c r="AY77" s="44"/>
      <c r="AZ77" s="44"/>
      <c r="BA77" s="44"/>
      <c r="BB77" s="44"/>
      <c r="BC77" s="44"/>
      <c r="BD77" s="44"/>
      <c r="BE77" s="44"/>
      <c r="BF77" s="44"/>
      <c r="BH77" s="40"/>
      <c r="BI77" s="44"/>
      <c r="BJ77" s="75"/>
      <c r="BK77" s="44"/>
      <c r="BL77" s="44"/>
      <c r="BM77" s="44"/>
      <c r="BN77" s="44"/>
      <c r="BO77" s="44"/>
      <c r="BP77" s="44"/>
      <c r="BQ77" s="44"/>
      <c r="BR77" s="44"/>
      <c r="BS77" s="44"/>
      <c r="BT77" s="44"/>
      <c r="BU77" s="44"/>
      <c r="BV77" s="44"/>
    </row>
    <row r="78" spans="13:74" x14ac:dyDescent="0.2">
      <c r="M78" s="65"/>
      <c r="N78" s="44"/>
      <c r="O78" s="44"/>
      <c r="P78" s="44"/>
      <c r="Q78" s="44"/>
      <c r="R78" s="44"/>
      <c r="S78" s="44"/>
      <c r="T78" s="44"/>
      <c r="U78" s="44"/>
      <c r="V78" s="44"/>
      <c r="W78" s="44"/>
      <c r="X78" s="44"/>
      <c r="Y78" s="44"/>
      <c r="Z78" s="44"/>
      <c r="AA78" s="44"/>
      <c r="AC78" s="65"/>
      <c r="AD78" s="65"/>
      <c r="AE78" s="44"/>
      <c r="AF78" s="44"/>
      <c r="AG78" s="44"/>
      <c r="AH78" s="44"/>
      <c r="AI78" s="44"/>
      <c r="AJ78" s="44"/>
      <c r="AK78" s="44"/>
      <c r="AL78" s="44"/>
      <c r="AM78" s="44"/>
      <c r="AN78" s="44"/>
      <c r="AO78" s="44"/>
      <c r="AP78" s="44"/>
      <c r="AQ78" s="44"/>
      <c r="AR78" s="44"/>
      <c r="AS78" s="44"/>
      <c r="AT78" s="75"/>
      <c r="AU78" s="44"/>
      <c r="AV78" s="44"/>
      <c r="AW78" s="44"/>
      <c r="AX78" s="44"/>
      <c r="AY78" s="44"/>
      <c r="AZ78" s="44"/>
      <c r="BA78" s="44"/>
      <c r="BB78" s="44"/>
      <c r="BC78" s="44"/>
      <c r="BD78" s="44"/>
      <c r="BE78" s="44"/>
      <c r="BF78" s="44"/>
      <c r="BH78" s="40"/>
      <c r="BI78" s="44"/>
      <c r="BJ78" s="75"/>
      <c r="BK78" s="44"/>
      <c r="BL78" s="44"/>
      <c r="BM78" s="44"/>
      <c r="BN78" s="44"/>
      <c r="BO78" s="44"/>
      <c r="BP78" s="44"/>
      <c r="BQ78" s="44"/>
      <c r="BR78" s="44"/>
      <c r="BS78" s="44"/>
      <c r="BT78" s="44"/>
      <c r="BU78" s="44"/>
      <c r="BV78" s="44"/>
    </row>
    <row r="79" spans="13:74" x14ac:dyDescent="0.2">
      <c r="M79" s="65"/>
      <c r="N79" s="44"/>
      <c r="O79" s="44"/>
      <c r="P79" s="44"/>
      <c r="Q79" s="44"/>
      <c r="R79" s="44"/>
      <c r="S79" s="44"/>
      <c r="T79" s="44"/>
      <c r="U79" s="44"/>
      <c r="V79" s="44"/>
      <c r="W79" s="44"/>
      <c r="X79" s="44"/>
      <c r="Y79" s="44"/>
      <c r="Z79" s="44"/>
      <c r="AA79" s="44"/>
      <c r="AC79" s="65"/>
      <c r="AD79" s="65"/>
      <c r="AE79" s="76"/>
      <c r="AF79" s="76"/>
      <c r="AG79" s="76"/>
      <c r="AH79" s="76"/>
      <c r="AI79" s="76"/>
      <c r="AJ79" s="76"/>
      <c r="AK79" s="76"/>
      <c r="AL79" s="76"/>
      <c r="AM79" s="76"/>
      <c r="AN79" s="76"/>
      <c r="AO79" s="76"/>
      <c r="AP79" s="76"/>
      <c r="AQ79" s="76"/>
      <c r="AR79" s="76"/>
      <c r="AS79" s="44"/>
      <c r="AT79" s="75"/>
      <c r="AU79" s="44"/>
      <c r="AV79" s="44"/>
      <c r="AW79" s="44"/>
      <c r="AX79" s="44"/>
      <c r="AY79" s="44"/>
      <c r="AZ79" s="44"/>
      <c r="BA79" s="44"/>
      <c r="BB79" s="44"/>
      <c r="BC79" s="44"/>
      <c r="BD79" s="44"/>
      <c r="BE79" s="44"/>
      <c r="BF79" s="44"/>
      <c r="BH79" s="40"/>
      <c r="BI79" s="44"/>
      <c r="BJ79" s="75"/>
      <c r="BK79" s="44"/>
      <c r="BL79" s="44"/>
      <c r="BM79" s="44"/>
      <c r="BN79" s="44"/>
      <c r="BO79" s="44"/>
      <c r="BP79" s="44"/>
      <c r="BQ79" s="44"/>
      <c r="BR79" s="44"/>
      <c r="BS79" s="44"/>
      <c r="BT79" s="44"/>
      <c r="BU79" s="44"/>
      <c r="BV79" s="44"/>
    </row>
    <row r="80" spans="13:74" x14ac:dyDescent="0.2">
      <c r="M80" s="65"/>
      <c r="N80" s="44"/>
      <c r="O80" s="44"/>
      <c r="P80" s="44"/>
      <c r="Q80" s="44"/>
      <c r="R80" s="44"/>
      <c r="S80" s="44"/>
      <c r="T80" s="44"/>
      <c r="U80" s="44"/>
      <c r="V80" s="44"/>
      <c r="W80" s="44"/>
      <c r="X80" s="44"/>
      <c r="Y80" s="44"/>
      <c r="Z80" s="44"/>
      <c r="AA80" s="44"/>
      <c r="AC80" s="65"/>
      <c r="AD80" s="65"/>
      <c r="AE80" s="76"/>
      <c r="AF80" s="76"/>
      <c r="AG80" s="44"/>
      <c r="AH80" s="44"/>
      <c r="AI80" s="44"/>
      <c r="AJ80" s="44"/>
      <c r="AK80" s="44"/>
      <c r="AL80" s="44"/>
      <c r="AM80" s="44"/>
      <c r="AN80" s="44"/>
      <c r="AO80" s="44"/>
      <c r="AP80" s="44"/>
      <c r="AQ80" s="44"/>
      <c r="AR80" s="76"/>
      <c r="AS80" s="44"/>
      <c r="AT80" s="75"/>
      <c r="AU80" s="44"/>
      <c r="AV80" s="44"/>
      <c r="AW80" s="44"/>
      <c r="AX80" s="44"/>
      <c r="AY80" s="44"/>
      <c r="AZ80" s="44"/>
      <c r="BA80" s="44"/>
      <c r="BB80" s="44"/>
      <c r="BC80" s="44"/>
      <c r="BD80" s="44"/>
      <c r="BE80" s="44"/>
      <c r="BF80" s="44"/>
      <c r="BH80" s="40"/>
      <c r="BI80" s="44"/>
      <c r="BJ80" s="75"/>
      <c r="BK80" s="44"/>
      <c r="BL80" s="44"/>
      <c r="BM80" s="44"/>
      <c r="BN80" s="44"/>
      <c r="BO80" s="44"/>
      <c r="BP80" s="44"/>
      <c r="BQ80" s="44"/>
      <c r="BR80" s="44"/>
      <c r="BS80" s="44"/>
      <c r="BT80" s="44"/>
      <c r="BU80" s="44"/>
      <c r="BV80" s="44"/>
    </row>
    <row r="81" spans="12:74" x14ac:dyDescent="0.2">
      <c r="M81" s="65"/>
      <c r="N81" s="44"/>
      <c r="O81" s="44"/>
      <c r="P81" s="44"/>
      <c r="Q81" s="44"/>
      <c r="R81" s="44"/>
      <c r="S81" s="44"/>
      <c r="T81" s="44"/>
      <c r="U81" s="44"/>
      <c r="V81" s="44"/>
      <c r="W81" s="44"/>
      <c r="X81" s="44"/>
      <c r="Y81" s="44"/>
      <c r="Z81" s="44"/>
      <c r="AA81" s="44"/>
      <c r="AC81" s="65"/>
      <c r="AD81" s="65"/>
      <c r="AE81" s="44"/>
      <c r="AF81" s="44"/>
      <c r="AG81" s="44"/>
      <c r="AH81" s="44"/>
      <c r="AI81" s="44"/>
      <c r="AJ81" s="44"/>
      <c r="AK81" s="44"/>
      <c r="AL81" s="44"/>
      <c r="AM81" s="44"/>
      <c r="AN81" s="44"/>
      <c r="AO81" s="44"/>
      <c r="AP81" s="44"/>
      <c r="AQ81" s="44"/>
      <c r="AR81" s="44"/>
      <c r="AS81" s="44"/>
      <c r="AT81" s="75"/>
      <c r="AU81" s="44"/>
      <c r="AV81" s="44"/>
      <c r="AW81" s="44"/>
      <c r="AX81" s="44"/>
      <c r="AY81" s="44"/>
      <c r="AZ81" s="44"/>
      <c r="BA81" s="44"/>
      <c r="BB81" s="44"/>
      <c r="BC81" s="44"/>
      <c r="BD81" s="44"/>
      <c r="BE81" s="44"/>
      <c r="BF81" s="44"/>
      <c r="BH81" s="40"/>
      <c r="BI81" s="44"/>
      <c r="BJ81" s="75"/>
      <c r="BK81" s="44"/>
      <c r="BL81" s="44"/>
      <c r="BM81" s="44"/>
      <c r="BN81" s="44"/>
      <c r="BO81" s="44"/>
      <c r="BP81" s="44"/>
      <c r="BQ81" s="44"/>
      <c r="BR81" s="44"/>
      <c r="BS81" s="44"/>
      <c r="BT81" s="44"/>
      <c r="BU81" s="44"/>
      <c r="BV81" s="44"/>
    </row>
    <row r="82" spans="12:74" x14ac:dyDescent="0.2">
      <c r="M82" s="65"/>
      <c r="N82" s="44"/>
      <c r="O82" s="44"/>
      <c r="P82" s="44"/>
      <c r="Q82" s="44"/>
      <c r="R82" s="44"/>
      <c r="S82" s="44"/>
      <c r="T82" s="44"/>
      <c r="U82" s="44"/>
      <c r="V82" s="44"/>
      <c r="W82" s="44"/>
      <c r="X82" s="44"/>
      <c r="Y82" s="44"/>
      <c r="Z82" s="44"/>
      <c r="AA82" s="44"/>
      <c r="AC82" s="65"/>
      <c r="AD82" s="65"/>
      <c r="AE82" s="76"/>
      <c r="AF82" s="76"/>
      <c r="AG82" s="44"/>
      <c r="AH82" s="44"/>
      <c r="AI82" s="44"/>
      <c r="AJ82" s="44"/>
      <c r="AK82" s="44"/>
      <c r="AL82" s="44"/>
      <c r="AM82" s="44"/>
      <c r="AN82" s="44"/>
      <c r="AO82" s="44"/>
      <c r="AP82" s="44"/>
      <c r="AQ82" s="44"/>
      <c r="AR82" s="76"/>
      <c r="AS82" s="44"/>
      <c r="AT82" s="75"/>
      <c r="AU82" s="44"/>
      <c r="AV82" s="44"/>
      <c r="AW82" s="44"/>
      <c r="AX82" s="44"/>
      <c r="AY82" s="44"/>
      <c r="AZ82" s="44"/>
      <c r="BA82" s="44"/>
      <c r="BB82" s="44"/>
      <c r="BC82" s="44"/>
      <c r="BD82" s="44"/>
      <c r="BE82" s="44"/>
      <c r="BF82" s="44"/>
      <c r="BH82" s="40"/>
      <c r="BI82" s="44"/>
      <c r="BJ82" s="75"/>
      <c r="BK82" s="44"/>
      <c r="BL82" s="44"/>
      <c r="BM82" s="44"/>
      <c r="BN82" s="44"/>
      <c r="BO82" s="44"/>
      <c r="BP82" s="44"/>
      <c r="BQ82" s="44"/>
      <c r="BR82" s="44"/>
      <c r="BS82" s="44"/>
      <c r="BT82" s="44"/>
      <c r="BU82" s="44"/>
      <c r="BV82" s="44"/>
    </row>
    <row r="83" spans="12:74" ht="15.75" x14ac:dyDescent="0.25">
      <c r="M83" s="65"/>
      <c r="N83" s="44"/>
      <c r="O83" s="44"/>
      <c r="P83" s="44"/>
      <c r="Q83" s="44"/>
      <c r="R83" s="44"/>
      <c r="S83" s="44"/>
      <c r="T83" s="44"/>
      <c r="U83" s="44"/>
      <c r="V83" s="44"/>
      <c r="W83" s="44"/>
      <c r="X83" s="44"/>
      <c r="Y83" s="44"/>
      <c r="Z83" s="44"/>
      <c r="AA83" s="44"/>
      <c r="AB83" s="35"/>
      <c r="AC83" s="40"/>
      <c r="AD83" s="65"/>
      <c r="AE83" s="44"/>
      <c r="AF83" s="44"/>
      <c r="AG83" s="44"/>
      <c r="AH83" s="44"/>
      <c r="AI83" s="44"/>
      <c r="AJ83" s="44"/>
      <c r="AK83" s="44"/>
      <c r="AL83" s="44"/>
      <c r="AM83" s="44"/>
      <c r="AN83" s="44"/>
      <c r="AO83" s="44"/>
      <c r="AP83" s="44"/>
      <c r="AQ83" s="44"/>
      <c r="AR83" s="44"/>
      <c r="AS83" s="44"/>
      <c r="AT83" s="75"/>
      <c r="AU83" s="44"/>
      <c r="AV83" s="44"/>
      <c r="AW83" s="44"/>
      <c r="AX83" s="44"/>
      <c r="AY83" s="44"/>
      <c r="AZ83" s="44"/>
      <c r="BA83" s="44"/>
      <c r="BB83" s="44"/>
      <c r="BC83" s="44"/>
      <c r="BD83" s="44"/>
      <c r="BE83" s="44"/>
      <c r="BF83" s="44"/>
      <c r="BH83" s="40"/>
      <c r="BI83" s="44"/>
      <c r="BJ83" s="75"/>
      <c r="BK83" s="44"/>
      <c r="BL83" s="44"/>
      <c r="BM83" s="44"/>
      <c r="BN83" s="44"/>
      <c r="BO83" s="44"/>
      <c r="BP83" s="44"/>
      <c r="BQ83" s="44"/>
      <c r="BR83" s="44"/>
      <c r="BS83" s="44"/>
      <c r="BT83" s="44"/>
      <c r="BU83" s="44"/>
      <c r="BV83" s="44"/>
    </row>
    <row r="84" spans="12:74" ht="15.75" x14ac:dyDescent="0.25">
      <c r="M84" s="65"/>
      <c r="N84" s="44"/>
      <c r="O84" s="44"/>
      <c r="P84" s="44"/>
      <c r="Q84" s="44"/>
      <c r="R84" s="44"/>
      <c r="S84" s="44"/>
      <c r="T84" s="44"/>
      <c r="U84" s="44"/>
      <c r="V84" s="44"/>
      <c r="W84" s="44"/>
      <c r="X84" s="44"/>
      <c r="Y84" s="44"/>
      <c r="Z84" s="44"/>
      <c r="AA84" s="44"/>
      <c r="AB84" s="35"/>
      <c r="AC84" s="40"/>
      <c r="AD84" s="65"/>
      <c r="AE84" s="44"/>
      <c r="AF84" s="44"/>
      <c r="AG84" s="44"/>
      <c r="AH84" s="44"/>
      <c r="AI84" s="44"/>
      <c r="AJ84" s="44"/>
      <c r="AK84" s="44"/>
      <c r="AL84" s="44"/>
      <c r="AM84" s="44"/>
      <c r="AN84" s="44"/>
      <c r="AO84" s="44"/>
      <c r="AP84" s="44"/>
      <c r="AQ84" s="44"/>
      <c r="AR84" s="44"/>
      <c r="AS84" s="44"/>
      <c r="AT84" s="75"/>
      <c r="AU84" s="44"/>
      <c r="AV84" s="44"/>
      <c r="AW84" s="44"/>
      <c r="AX84" s="44"/>
      <c r="AY84" s="44"/>
      <c r="AZ84" s="44"/>
      <c r="BA84" s="44"/>
      <c r="BB84" s="44"/>
      <c r="BC84" s="44"/>
      <c r="BD84" s="44"/>
      <c r="BE84" s="44"/>
      <c r="BF84" s="44"/>
      <c r="BH84" s="40"/>
      <c r="BI84" s="44"/>
      <c r="BJ84" s="75"/>
      <c r="BK84" s="44"/>
      <c r="BL84" s="44"/>
      <c r="BM84" s="44"/>
      <c r="BN84" s="44"/>
      <c r="BO84" s="44"/>
      <c r="BP84" s="44"/>
      <c r="BQ84" s="44"/>
      <c r="BR84" s="44"/>
      <c r="BS84" s="44"/>
      <c r="BT84" s="44"/>
      <c r="BU84" s="44"/>
      <c r="BV84" s="44"/>
    </row>
    <row r="85" spans="12:74" ht="15.75" x14ac:dyDescent="0.25">
      <c r="M85" s="65"/>
      <c r="N85" s="44"/>
      <c r="O85" s="44"/>
      <c r="P85" s="44"/>
      <c r="Q85" s="44"/>
      <c r="R85" s="44"/>
      <c r="S85" s="44"/>
      <c r="T85" s="44"/>
      <c r="U85" s="44"/>
      <c r="V85" s="44"/>
      <c r="W85" s="44"/>
      <c r="X85" s="44"/>
      <c r="Y85" s="44"/>
      <c r="Z85" s="44"/>
      <c r="AA85" s="44"/>
      <c r="AB85" s="35"/>
      <c r="AC85" s="40"/>
      <c r="AD85" s="65"/>
      <c r="AE85" s="44"/>
      <c r="AF85" s="44"/>
      <c r="AG85" s="44"/>
      <c r="AH85" s="44"/>
      <c r="AI85" s="44"/>
      <c r="AJ85" s="44"/>
      <c r="AK85" s="44"/>
      <c r="AL85" s="44"/>
      <c r="AM85" s="44"/>
      <c r="AN85" s="44"/>
      <c r="AO85" s="44"/>
      <c r="AP85" s="44"/>
      <c r="AQ85" s="44"/>
      <c r="AR85" s="44"/>
      <c r="AS85" s="44"/>
      <c r="AT85" s="75"/>
      <c r="AU85" s="44"/>
      <c r="AV85" s="44"/>
      <c r="AW85" s="44"/>
      <c r="AX85" s="44"/>
      <c r="AY85" s="44"/>
      <c r="AZ85" s="44"/>
      <c r="BA85" s="44"/>
      <c r="BB85" s="44"/>
      <c r="BC85" s="44"/>
      <c r="BD85" s="44"/>
      <c r="BE85" s="44"/>
      <c r="BF85" s="44"/>
      <c r="BH85" s="40"/>
      <c r="BI85" s="44"/>
      <c r="BJ85" s="75"/>
      <c r="BK85" s="44"/>
      <c r="BL85" s="44"/>
      <c r="BM85" s="44"/>
      <c r="BN85" s="44"/>
      <c r="BO85" s="44"/>
      <c r="BP85" s="44"/>
      <c r="BQ85" s="44"/>
      <c r="BR85" s="44"/>
      <c r="BS85" s="44"/>
      <c r="BT85" s="44"/>
      <c r="BU85" s="44"/>
      <c r="BV85" s="44"/>
    </row>
    <row r="86" spans="12:74" ht="15.75" x14ac:dyDescent="0.25">
      <c r="M86" s="65"/>
      <c r="N86" s="44"/>
      <c r="O86" s="44"/>
      <c r="P86" s="44"/>
      <c r="Q86" s="44"/>
      <c r="R86" s="44"/>
      <c r="S86" s="44"/>
      <c r="T86" s="44"/>
      <c r="U86" s="44"/>
      <c r="V86" s="44"/>
      <c r="W86" s="44"/>
      <c r="X86" s="44"/>
      <c r="Y86" s="44"/>
      <c r="Z86" s="44"/>
      <c r="AA86" s="44"/>
      <c r="AB86" s="35"/>
      <c r="AC86" s="40"/>
      <c r="AD86" s="65"/>
      <c r="AE86" s="44"/>
      <c r="AF86" s="44"/>
      <c r="AG86" s="44"/>
      <c r="AH86" s="44"/>
      <c r="AI86" s="44"/>
      <c r="AJ86" s="44"/>
      <c r="AK86" s="44"/>
      <c r="AL86" s="44"/>
      <c r="AM86" s="44"/>
      <c r="AN86" s="44"/>
      <c r="AO86" s="44"/>
      <c r="AP86" s="44"/>
      <c r="AQ86" s="44"/>
      <c r="AR86" s="44"/>
      <c r="AS86" s="44"/>
      <c r="AT86" s="75"/>
      <c r="AU86" s="44"/>
      <c r="AV86" s="44"/>
      <c r="AW86" s="44"/>
      <c r="AX86" s="44"/>
      <c r="AY86" s="44"/>
      <c r="AZ86" s="44"/>
      <c r="BA86" s="44"/>
      <c r="BB86" s="44"/>
      <c r="BC86" s="44"/>
      <c r="BD86" s="44"/>
      <c r="BE86" s="44"/>
      <c r="BF86" s="44"/>
      <c r="BH86" s="40"/>
      <c r="BI86" s="44"/>
      <c r="BJ86" s="75"/>
      <c r="BK86" s="44"/>
      <c r="BL86" s="44"/>
      <c r="BM86" s="44"/>
      <c r="BN86" s="44"/>
      <c r="BO86" s="44"/>
      <c r="BP86" s="44"/>
      <c r="BQ86" s="44"/>
      <c r="BR86" s="44"/>
      <c r="BS86" s="44"/>
      <c r="BT86" s="44"/>
      <c r="BU86" s="44"/>
      <c r="BV86" s="44"/>
    </row>
    <row r="87" spans="12:74" ht="15.75" x14ac:dyDescent="0.25">
      <c r="M87" s="40"/>
      <c r="N87" s="44"/>
      <c r="O87" s="44"/>
      <c r="P87" s="44"/>
      <c r="Q87" s="44"/>
      <c r="R87" s="44"/>
      <c r="S87" s="44"/>
      <c r="T87" s="44"/>
      <c r="U87" s="44"/>
      <c r="V87" s="44"/>
      <c r="W87" s="44"/>
      <c r="X87" s="44"/>
      <c r="Y87" s="44"/>
      <c r="Z87" s="44"/>
      <c r="AA87" s="44"/>
      <c r="AB87" s="35"/>
      <c r="AC87" s="40"/>
      <c r="AD87" s="40"/>
      <c r="AE87" s="75"/>
      <c r="AF87" s="44"/>
      <c r="AG87" s="44"/>
      <c r="AH87" s="44"/>
      <c r="AI87" s="44"/>
      <c r="AJ87" s="44"/>
      <c r="AK87" s="44"/>
      <c r="AL87" s="44"/>
      <c r="AM87" s="44"/>
      <c r="AN87" s="44"/>
      <c r="AO87" s="44"/>
      <c r="AP87" s="44"/>
      <c r="AQ87" s="44"/>
      <c r="AR87" s="44"/>
      <c r="AS87" s="44"/>
      <c r="AT87" s="75"/>
      <c r="AU87" s="44"/>
      <c r="AV87" s="44"/>
      <c r="AW87" s="44"/>
      <c r="AX87" s="44"/>
      <c r="AY87" s="44"/>
      <c r="AZ87" s="44"/>
      <c r="BA87" s="44"/>
      <c r="BB87" s="44"/>
      <c r="BC87" s="44"/>
      <c r="BD87" s="44"/>
      <c r="BE87" s="44"/>
      <c r="BF87" s="44"/>
      <c r="BH87" s="40"/>
      <c r="BI87" s="44"/>
      <c r="BJ87" s="75"/>
      <c r="BK87" s="44"/>
      <c r="BL87" s="44"/>
      <c r="BM87" s="44"/>
      <c r="BN87" s="44"/>
      <c r="BO87" s="44"/>
      <c r="BP87" s="44"/>
      <c r="BQ87" s="44"/>
      <c r="BR87" s="44"/>
      <c r="BS87" s="44"/>
      <c r="BT87" s="44"/>
      <c r="BU87" s="44"/>
      <c r="BV87" s="44"/>
    </row>
    <row r="88" spans="12:74" ht="15.75" x14ac:dyDescent="0.25">
      <c r="M88" s="40"/>
      <c r="N88" s="44"/>
      <c r="O88" s="44"/>
      <c r="P88" s="44"/>
      <c r="Q88" s="44"/>
      <c r="R88" s="44"/>
      <c r="S88" s="44"/>
      <c r="T88" s="44"/>
      <c r="U88" s="44"/>
      <c r="V88" s="44"/>
      <c r="W88" s="44"/>
      <c r="X88" s="44"/>
      <c r="Y88" s="44"/>
      <c r="Z88" s="44"/>
      <c r="AA88" s="44"/>
      <c r="AB88" s="35"/>
      <c r="AC88" s="40"/>
      <c r="AD88" s="40"/>
      <c r="AE88" s="75"/>
      <c r="AF88" s="44"/>
      <c r="AG88" s="44"/>
      <c r="AH88" s="44"/>
      <c r="AI88" s="44"/>
      <c r="AJ88" s="44"/>
      <c r="AK88" s="44"/>
      <c r="AL88" s="44"/>
      <c r="AM88" s="44"/>
      <c r="AN88" s="44"/>
      <c r="AO88" s="44"/>
      <c r="AP88" s="44"/>
      <c r="AQ88" s="44"/>
      <c r="AR88" s="44"/>
      <c r="AS88" s="44"/>
      <c r="AT88" s="75"/>
      <c r="AU88" s="44"/>
      <c r="AV88" s="44"/>
      <c r="AW88" s="44"/>
      <c r="AX88" s="44"/>
      <c r="AY88" s="44"/>
      <c r="AZ88" s="44"/>
      <c r="BA88" s="44"/>
      <c r="BB88" s="44"/>
      <c r="BC88" s="44"/>
      <c r="BD88" s="44"/>
      <c r="BE88" s="44"/>
      <c r="BF88" s="44"/>
      <c r="BH88" s="40"/>
      <c r="BI88" s="44"/>
      <c r="BJ88" s="75"/>
      <c r="BK88" s="44"/>
      <c r="BL88" s="44"/>
      <c r="BM88" s="44"/>
      <c r="BN88" s="44"/>
      <c r="BO88" s="44"/>
      <c r="BP88" s="44"/>
      <c r="BQ88" s="44"/>
      <c r="BR88" s="44"/>
      <c r="BS88" s="44"/>
      <c r="BT88" s="44"/>
      <c r="BU88" s="44"/>
      <c r="BV88" s="44"/>
    </row>
    <row r="89" spans="12:74" ht="15.75" x14ac:dyDescent="0.25">
      <c r="M89" s="40"/>
      <c r="N89" s="44"/>
      <c r="O89" s="44"/>
      <c r="P89" s="44"/>
      <c r="Q89" s="44"/>
      <c r="R89" s="44"/>
      <c r="S89" s="44"/>
      <c r="T89" s="44"/>
      <c r="U89" s="44"/>
      <c r="V89" s="44"/>
      <c r="W89" s="44"/>
      <c r="X89" s="44"/>
      <c r="Y89" s="44"/>
      <c r="Z89" s="44"/>
      <c r="AA89" s="44"/>
      <c r="AB89" s="35"/>
      <c r="AC89" s="40"/>
      <c r="AD89" s="40"/>
      <c r="AE89" s="75"/>
      <c r="AF89" s="44"/>
      <c r="AG89" s="44"/>
      <c r="AH89" s="44"/>
      <c r="AI89" s="44"/>
      <c r="AJ89" s="44"/>
      <c r="AK89" s="44"/>
      <c r="AL89" s="44"/>
      <c r="AM89" s="44"/>
      <c r="AN89" s="44"/>
      <c r="AO89" s="44"/>
      <c r="AP89" s="44"/>
      <c r="AQ89" s="44"/>
      <c r="AR89" s="44"/>
      <c r="AS89" s="44"/>
      <c r="AT89" s="75"/>
      <c r="AU89" s="44"/>
      <c r="AV89" s="44"/>
      <c r="AW89" s="44"/>
      <c r="AX89" s="44"/>
      <c r="AY89" s="44"/>
      <c r="AZ89" s="44"/>
      <c r="BA89" s="44"/>
      <c r="BB89" s="44"/>
      <c r="BC89" s="44"/>
      <c r="BD89" s="44"/>
      <c r="BE89" s="44"/>
      <c r="BF89" s="44"/>
      <c r="BH89" s="40"/>
      <c r="BI89" s="44"/>
      <c r="BJ89" s="75"/>
      <c r="BK89" s="44"/>
      <c r="BL89" s="44"/>
      <c r="BM89" s="44"/>
      <c r="BN89" s="44"/>
      <c r="BO89" s="44"/>
      <c r="BP89" s="44"/>
      <c r="BQ89" s="44"/>
      <c r="BR89" s="44"/>
      <c r="BS89" s="44"/>
      <c r="BT89" s="44"/>
      <c r="BU89" s="44"/>
      <c r="BV89" s="44"/>
    </row>
    <row r="90" spans="12:74" ht="15.75" x14ac:dyDescent="0.25">
      <c r="M90" s="40"/>
      <c r="N90" s="44"/>
      <c r="O90" s="44"/>
      <c r="P90" s="44"/>
      <c r="Q90" s="44"/>
      <c r="R90" s="44"/>
      <c r="S90" s="44"/>
      <c r="T90" s="44"/>
      <c r="U90" s="44"/>
      <c r="V90" s="44"/>
      <c r="W90" s="44"/>
      <c r="X90" s="44"/>
      <c r="Y90" s="44"/>
      <c r="Z90" s="44"/>
      <c r="AA90" s="44"/>
      <c r="AB90" s="35"/>
      <c r="AC90" s="40"/>
      <c r="AD90" s="40"/>
      <c r="AE90" s="75"/>
      <c r="AF90" s="44"/>
      <c r="AG90" s="44"/>
      <c r="AH90" s="44"/>
      <c r="AI90" s="44"/>
      <c r="AJ90" s="44"/>
      <c r="AK90" s="44"/>
      <c r="AL90" s="44"/>
      <c r="AM90" s="44"/>
      <c r="AN90" s="44"/>
      <c r="AO90" s="44"/>
      <c r="AP90" s="44"/>
      <c r="AQ90" s="44"/>
      <c r="AR90" s="44"/>
      <c r="AS90" s="44"/>
      <c r="AT90" s="75"/>
      <c r="AU90" s="44"/>
      <c r="AV90" s="44"/>
      <c r="AW90" s="44"/>
      <c r="AX90" s="44"/>
      <c r="AY90" s="44"/>
      <c r="AZ90" s="44"/>
      <c r="BA90" s="44"/>
      <c r="BB90" s="44"/>
      <c r="BC90" s="44"/>
      <c r="BD90" s="44"/>
      <c r="BE90" s="44"/>
      <c r="BF90" s="44"/>
      <c r="BH90" s="40"/>
      <c r="BI90" s="44"/>
      <c r="BJ90" s="75"/>
      <c r="BK90" s="44"/>
      <c r="BL90" s="44"/>
      <c r="BM90" s="44"/>
      <c r="BN90" s="44"/>
      <c r="BO90" s="44"/>
      <c r="BP90" s="44"/>
      <c r="BQ90" s="44"/>
      <c r="BR90" s="44"/>
      <c r="BS90" s="44"/>
      <c r="BT90" s="44"/>
      <c r="BU90" s="44"/>
      <c r="BV90" s="44"/>
    </row>
    <row r="91" spans="12:74" ht="15.75" x14ac:dyDescent="0.25">
      <c r="L91" s="39"/>
      <c r="M91" s="40"/>
      <c r="N91" s="44"/>
      <c r="O91" s="44"/>
      <c r="P91" s="44"/>
      <c r="Q91" s="44"/>
      <c r="R91" s="44"/>
      <c r="S91" s="44"/>
      <c r="T91" s="44"/>
      <c r="U91" s="44"/>
      <c r="V91" s="44"/>
      <c r="W91" s="44"/>
      <c r="X91" s="44"/>
      <c r="Y91" s="44"/>
      <c r="Z91" s="44"/>
      <c r="AA91" s="44"/>
      <c r="AB91" s="35"/>
      <c r="AC91" s="40"/>
      <c r="AD91" s="40"/>
      <c r="AE91" s="75"/>
      <c r="AF91" s="44"/>
      <c r="AG91" s="44"/>
      <c r="AH91" s="44"/>
      <c r="AI91" s="44"/>
      <c r="AJ91" s="44"/>
      <c r="AK91" s="44"/>
      <c r="AL91" s="44"/>
      <c r="AM91" s="44"/>
      <c r="AN91" s="44"/>
      <c r="AO91" s="44"/>
      <c r="AP91" s="44"/>
      <c r="AQ91" s="44"/>
      <c r="AR91" s="44"/>
      <c r="AS91" s="44"/>
      <c r="AT91" s="75"/>
      <c r="AU91" s="44"/>
      <c r="AV91" s="44"/>
      <c r="AW91" s="44"/>
      <c r="AX91" s="44"/>
      <c r="AY91" s="44"/>
      <c r="AZ91" s="44"/>
      <c r="BA91" s="44"/>
      <c r="BB91" s="44"/>
      <c r="BC91" s="44"/>
      <c r="BD91" s="44"/>
      <c r="BE91" s="44"/>
      <c r="BF91" s="44"/>
      <c r="BH91" s="40"/>
      <c r="BI91" s="44"/>
      <c r="BJ91" s="75"/>
      <c r="BK91" s="44"/>
      <c r="BL91" s="44"/>
      <c r="BM91" s="44"/>
      <c r="BN91" s="44"/>
      <c r="BO91" s="44"/>
      <c r="BP91" s="44"/>
      <c r="BQ91" s="44"/>
      <c r="BR91" s="44"/>
      <c r="BS91" s="44"/>
      <c r="BT91" s="44"/>
      <c r="BU91" s="44"/>
      <c r="BV91" s="44"/>
    </row>
    <row r="92" spans="12:74" ht="15.75" x14ac:dyDescent="0.25">
      <c r="L92" s="39"/>
      <c r="M92" s="40"/>
      <c r="N92" s="44"/>
      <c r="O92" s="44"/>
      <c r="P92" s="44"/>
      <c r="Q92" s="44"/>
      <c r="R92" s="44"/>
      <c r="S92" s="44"/>
      <c r="T92" s="44"/>
      <c r="U92" s="44"/>
      <c r="V92" s="44"/>
      <c r="W92" s="44"/>
      <c r="X92" s="44"/>
      <c r="Y92" s="44"/>
      <c r="Z92" s="44"/>
      <c r="AA92" s="44"/>
      <c r="AB92" s="35"/>
      <c r="AC92" s="40"/>
      <c r="AD92" s="40"/>
      <c r="AE92" s="75"/>
      <c r="AF92" s="44"/>
      <c r="AG92" s="44"/>
      <c r="AH92" s="44"/>
      <c r="AI92" s="44"/>
      <c r="AJ92" s="44"/>
      <c r="AK92" s="44"/>
      <c r="AL92" s="44"/>
      <c r="AM92" s="44"/>
      <c r="AN92" s="44"/>
      <c r="AO92" s="44"/>
      <c r="AP92" s="44"/>
      <c r="AQ92" s="44"/>
      <c r="AR92" s="44"/>
      <c r="AS92" s="44"/>
      <c r="AT92" s="75"/>
      <c r="AU92" s="44"/>
      <c r="AV92" s="44"/>
      <c r="AW92" s="44"/>
      <c r="AX92" s="44"/>
      <c r="AY92" s="44"/>
      <c r="AZ92" s="44"/>
      <c r="BA92" s="44"/>
      <c r="BB92" s="44"/>
      <c r="BC92" s="44"/>
      <c r="BD92" s="44"/>
      <c r="BE92" s="44"/>
      <c r="BF92" s="44"/>
      <c r="BH92" s="40"/>
      <c r="BI92" s="44"/>
      <c r="BJ92" s="75"/>
      <c r="BK92" s="44"/>
      <c r="BL92" s="44"/>
      <c r="BM92" s="44"/>
      <c r="BN92" s="44"/>
      <c r="BO92" s="44"/>
      <c r="BP92" s="44"/>
      <c r="BQ92" s="44"/>
      <c r="BR92" s="44"/>
      <c r="BS92" s="44"/>
      <c r="BT92" s="44"/>
      <c r="BU92" s="44"/>
      <c r="BV92" s="44"/>
    </row>
    <row r="93" spans="12:74" ht="15.75" x14ac:dyDescent="0.25">
      <c r="M93" s="40"/>
      <c r="N93" s="44"/>
      <c r="O93" s="44"/>
      <c r="P93" s="44"/>
      <c r="Q93" s="44"/>
      <c r="R93" s="44"/>
      <c r="S93" s="44"/>
      <c r="T93" s="44"/>
      <c r="U93" s="44"/>
      <c r="V93" s="44"/>
      <c r="W93" s="44"/>
      <c r="X93" s="44"/>
      <c r="Y93" s="44"/>
      <c r="Z93" s="44"/>
      <c r="AA93" s="44"/>
      <c r="AB93" s="35"/>
      <c r="AC93" s="40"/>
      <c r="AD93" s="40"/>
      <c r="AE93" s="75"/>
      <c r="AF93" s="44"/>
      <c r="AG93" s="44"/>
      <c r="AH93" s="44"/>
      <c r="AI93" s="44"/>
      <c r="AJ93" s="44"/>
      <c r="AK93" s="44"/>
      <c r="AL93" s="44"/>
      <c r="AM93" s="44"/>
      <c r="AN93" s="44"/>
      <c r="AO93" s="44"/>
      <c r="AP93" s="44"/>
      <c r="AQ93" s="44"/>
      <c r="AR93" s="44"/>
      <c r="AS93" s="44"/>
      <c r="AT93" s="75"/>
      <c r="AU93" s="44"/>
      <c r="AV93" s="44"/>
      <c r="AW93" s="44"/>
      <c r="AX93" s="44"/>
      <c r="AY93" s="44"/>
      <c r="AZ93" s="44"/>
      <c r="BA93" s="44"/>
      <c r="BB93" s="44"/>
      <c r="BC93" s="44"/>
      <c r="BD93" s="44"/>
      <c r="BE93" s="44"/>
      <c r="BF93" s="44"/>
      <c r="BH93" s="40"/>
      <c r="BI93" s="44"/>
      <c r="BJ93" s="75"/>
      <c r="BK93" s="44"/>
      <c r="BL93" s="44"/>
      <c r="BM93" s="44"/>
      <c r="BN93" s="44"/>
      <c r="BO93" s="44"/>
      <c r="BP93" s="44"/>
      <c r="BQ93" s="44"/>
      <c r="BR93" s="44"/>
      <c r="BS93" s="44"/>
      <c r="BT93" s="44"/>
      <c r="BU93" s="44"/>
      <c r="BV93" s="44"/>
    </row>
    <row r="94" spans="12:74" ht="15.75" x14ac:dyDescent="0.25">
      <c r="M94" s="40"/>
      <c r="N94" s="44"/>
      <c r="O94" s="44"/>
      <c r="P94" s="44"/>
      <c r="Q94" s="44"/>
      <c r="R94" s="44"/>
      <c r="S94" s="44"/>
      <c r="T94" s="44"/>
      <c r="U94" s="44"/>
      <c r="V94" s="44"/>
      <c r="W94" s="44"/>
      <c r="X94" s="44"/>
      <c r="Y94" s="44"/>
      <c r="Z94" s="44"/>
      <c r="AA94" s="44"/>
      <c r="AB94" s="35"/>
      <c r="AC94" s="40"/>
      <c r="AD94" s="40"/>
      <c r="AE94" s="75"/>
      <c r="AF94" s="44"/>
      <c r="AG94" s="44"/>
      <c r="AH94" s="44"/>
      <c r="AI94" s="44"/>
      <c r="AJ94" s="44"/>
      <c r="AK94" s="44"/>
      <c r="AL94" s="44"/>
      <c r="AM94" s="44"/>
      <c r="AN94" s="44"/>
      <c r="AO94" s="44"/>
      <c r="AP94" s="44"/>
      <c r="AQ94" s="44"/>
      <c r="AR94" s="44"/>
      <c r="AS94" s="44"/>
      <c r="AT94" s="75"/>
      <c r="AU94" s="44"/>
      <c r="AV94" s="44"/>
      <c r="AW94" s="44"/>
      <c r="AX94" s="44"/>
      <c r="AY94" s="44"/>
      <c r="AZ94" s="44"/>
      <c r="BA94" s="44"/>
      <c r="BB94" s="44"/>
      <c r="BC94" s="44"/>
      <c r="BD94" s="44"/>
      <c r="BE94" s="44"/>
      <c r="BF94" s="44"/>
      <c r="BH94" s="40"/>
      <c r="BI94" s="44"/>
      <c r="BJ94" s="75"/>
      <c r="BK94" s="44"/>
      <c r="BL94" s="44"/>
      <c r="BM94" s="44"/>
      <c r="BN94" s="44"/>
      <c r="BO94" s="44"/>
      <c r="BP94" s="44"/>
      <c r="BQ94" s="44"/>
      <c r="BR94" s="44"/>
      <c r="BS94" s="44"/>
      <c r="BT94" s="44"/>
      <c r="BU94" s="44"/>
      <c r="BV94" s="44"/>
    </row>
    <row r="95" spans="12:74" ht="15.75" x14ac:dyDescent="0.25">
      <c r="M95" s="40"/>
      <c r="N95" s="44"/>
      <c r="O95" s="44"/>
      <c r="P95" s="44"/>
      <c r="Q95" s="44"/>
      <c r="R95" s="44"/>
      <c r="S95" s="44"/>
      <c r="T95" s="44"/>
      <c r="U95" s="44"/>
      <c r="V95" s="44"/>
      <c r="W95" s="44"/>
      <c r="X95" s="44"/>
      <c r="Y95" s="44"/>
      <c r="Z95" s="44"/>
      <c r="AA95" s="44"/>
      <c r="AB95" s="35"/>
      <c r="AC95" s="40"/>
      <c r="AD95" s="40"/>
      <c r="AE95" s="75"/>
      <c r="AF95" s="44"/>
      <c r="AG95" s="44"/>
      <c r="AH95" s="44"/>
      <c r="AI95" s="44"/>
      <c r="AJ95" s="44"/>
      <c r="AK95" s="44"/>
      <c r="AL95" s="44"/>
      <c r="AM95" s="44"/>
      <c r="AN95" s="44"/>
      <c r="AO95" s="44"/>
      <c r="AP95" s="44"/>
      <c r="AQ95" s="44"/>
      <c r="AR95" s="44"/>
      <c r="AS95" s="44"/>
      <c r="AT95" s="75"/>
      <c r="AU95" s="44"/>
      <c r="AV95" s="44"/>
      <c r="AW95" s="44"/>
      <c r="AX95" s="44"/>
      <c r="AY95" s="44"/>
      <c r="AZ95" s="44"/>
      <c r="BA95" s="44"/>
      <c r="BB95" s="44"/>
      <c r="BC95" s="44"/>
      <c r="BD95" s="44"/>
      <c r="BE95" s="44"/>
      <c r="BF95" s="44"/>
      <c r="BH95" s="40"/>
      <c r="BI95" s="44"/>
      <c r="BJ95" s="75"/>
      <c r="BK95" s="44"/>
      <c r="BL95" s="44"/>
      <c r="BM95" s="44"/>
      <c r="BN95" s="44"/>
      <c r="BO95" s="44"/>
      <c r="BP95" s="44"/>
      <c r="BQ95" s="44"/>
      <c r="BR95" s="44"/>
      <c r="BS95" s="44"/>
      <c r="BT95" s="44"/>
      <c r="BU95" s="44"/>
      <c r="BV95" s="44"/>
    </row>
    <row r="96" spans="12:74" ht="15.75" x14ac:dyDescent="0.25">
      <c r="M96" s="40"/>
      <c r="N96" s="44"/>
      <c r="O96" s="44"/>
      <c r="P96" s="44"/>
      <c r="Q96" s="44"/>
      <c r="R96" s="44"/>
      <c r="S96" s="44"/>
      <c r="T96" s="44"/>
      <c r="U96" s="44"/>
      <c r="V96" s="44"/>
      <c r="W96" s="44"/>
      <c r="X96" s="44"/>
      <c r="Y96" s="44"/>
      <c r="Z96" s="44"/>
      <c r="AA96" s="44"/>
      <c r="AB96" s="35"/>
      <c r="AC96" s="40"/>
      <c r="AD96" s="40"/>
      <c r="AE96" s="75"/>
      <c r="AF96" s="44"/>
      <c r="AG96" s="44"/>
      <c r="AH96" s="44"/>
      <c r="AI96" s="44"/>
      <c r="AJ96" s="44"/>
      <c r="AK96" s="44"/>
      <c r="AL96" s="44"/>
      <c r="AM96" s="44"/>
      <c r="AN96" s="44"/>
      <c r="AO96" s="44"/>
      <c r="AP96" s="44"/>
      <c r="AQ96" s="44"/>
      <c r="AR96" s="44"/>
      <c r="AS96" s="44"/>
      <c r="AT96" s="75"/>
      <c r="AU96" s="44"/>
      <c r="AV96" s="44"/>
      <c r="AW96" s="44"/>
      <c r="AX96" s="44"/>
      <c r="AY96" s="44"/>
      <c r="AZ96" s="44"/>
      <c r="BA96" s="44"/>
      <c r="BB96" s="44"/>
      <c r="BC96" s="44"/>
      <c r="BD96" s="44"/>
      <c r="BE96" s="44"/>
      <c r="BF96" s="44"/>
      <c r="BH96" s="40"/>
      <c r="BI96" s="44"/>
      <c r="BJ96" s="75"/>
      <c r="BK96" s="44"/>
      <c r="BL96" s="44"/>
      <c r="BM96" s="44"/>
      <c r="BN96" s="44"/>
      <c r="BO96" s="44"/>
      <c r="BP96" s="44"/>
      <c r="BQ96" s="44"/>
      <c r="BR96" s="44"/>
      <c r="BS96" s="44"/>
      <c r="BT96" s="44"/>
      <c r="BU96" s="44"/>
      <c r="BV96" s="44"/>
    </row>
    <row r="97" spans="13:74" ht="15.75" x14ac:dyDescent="0.25">
      <c r="M97" s="40"/>
      <c r="N97" s="44"/>
      <c r="O97" s="44"/>
      <c r="P97" s="44"/>
      <c r="Q97" s="44"/>
      <c r="R97" s="44"/>
      <c r="S97" s="44"/>
      <c r="T97" s="44"/>
      <c r="U97" s="44"/>
      <c r="V97" s="44"/>
      <c r="W97" s="44"/>
      <c r="X97" s="44"/>
      <c r="Y97" s="44"/>
      <c r="Z97" s="44"/>
      <c r="AA97" s="44"/>
      <c r="AB97" s="35"/>
      <c r="AC97" s="40"/>
      <c r="AD97" s="40"/>
      <c r="AE97" s="75"/>
      <c r="AF97" s="44"/>
      <c r="AG97" s="44"/>
      <c r="AH97" s="44"/>
      <c r="AI97" s="44"/>
      <c r="AJ97" s="44"/>
      <c r="AK97" s="44"/>
      <c r="AL97" s="44"/>
      <c r="AM97" s="44"/>
      <c r="AN97" s="44"/>
      <c r="AO97" s="44"/>
      <c r="AP97" s="44"/>
      <c r="AQ97" s="44"/>
      <c r="AR97" s="44"/>
      <c r="AS97" s="44"/>
      <c r="AT97" s="75"/>
      <c r="AU97" s="44"/>
      <c r="AV97" s="44"/>
      <c r="AW97" s="44"/>
      <c r="AX97" s="44"/>
      <c r="AY97" s="44"/>
      <c r="AZ97" s="44"/>
      <c r="BA97" s="44"/>
      <c r="BB97" s="44"/>
      <c r="BC97" s="44"/>
      <c r="BD97" s="44"/>
      <c r="BE97" s="44"/>
      <c r="BF97" s="44"/>
      <c r="BH97" s="40"/>
      <c r="BI97" s="44"/>
      <c r="BJ97" s="75"/>
      <c r="BK97" s="44"/>
      <c r="BL97" s="44"/>
      <c r="BM97" s="44"/>
      <c r="BN97" s="44"/>
      <c r="BO97" s="44"/>
      <c r="BP97" s="44"/>
      <c r="BQ97" s="44"/>
      <c r="BR97" s="44"/>
      <c r="BS97" s="44"/>
      <c r="BT97" s="44"/>
      <c r="BU97" s="44"/>
      <c r="BV97" s="44"/>
    </row>
    <row r="98" spans="13:74" ht="15.75" x14ac:dyDescent="0.25">
      <c r="M98" s="40"/>
      <c r="N98" s="44"/>
      <c r="O98" s="44"/>
      <c r="P98" s="44"/>
      <c r="Q98" s="44"/>
      <c r="R98" s="44"/>
      <c r="S98" s="44"/>
      <c r="T98" s="44"/>
      <c r="U98" s="44"/>
      <c r="V98" s="44"/>
      <c r="W98" s="44"/>
      <c r="X98" s="44"/>
      <c r="Y98" s="44"/>
      <c r="Z98" s="44"/>
      <c r="AA98" s="44"/>
      <c r="AB98" s="35"/>
      <c r="AC98" s="40"/>
      <c r="AD98" s="40"/>
      <c r="AE98" s="75"/>
      <c r="AF98" s="44"/>
      <c r="AG98" s="44"/>
      <c r="AH98" s="44"/>
      <c r="AI98" s="44"/>
      <c r="AJ98" s="44"/>
      <c r="AK98" s="44"/>
      <c r="AL98" s="44"/>
      <c r="AM98" s="44"/>
      <c r="AN98" s="44"/>
      <c r="AO98" s="44"/>
      <c r="AP98" s="44"/>
      <c r="AQ98" s="44"/>
      <c r="AR98" s="44"/>
      <c r="AS98" s="44"/>
      <c r="AT98" s="75"/>
      <c r="AU98" s="44"/>
      <c r="AV98" s="44"/>
      <c r="AW98" s="44"/>
      <c r="AX98" s="44"/>
      <c r="AY98" s="44"/>
      <c r="AZ98" s="44"/>
      <c r="BA98" s="44"/>
      <c r="BB98" s="44"/>
      <c r="BC98" s="44"/>
      <c r="BD98" s="44"/>
      <c r="BE98" s="44"/>
      <c r="BF98" s="44"/>
      <c r="BH98" s="40"/>
      <c r="BI98" s="44"/>
      <c r="BJ98" s="75"/>
      <c r="BK98" s="44"/>
      <c r="BL98" s="44"/>
      <c r="BM98" s="44"/>
      <c r="BN98" s="44"/>
      <c r="BO98" s="44"/>
      <c r="BP98" s="44"/>
      <c r="BQ98" s="44"/>
      <c r="BR98" s="44"/>
      <c r="BS98" s="44"/>
      <c r="BT98" s="44"/>
      <c r="BU98" s="44"/>
      <c r="BV98" s="44"/>
    </row>
    <row r="99" spans="13:74" ht="15.75" x14ac:dyDescent="0.25">
      <c r="M99" s="40"/>
      <c r="N99" s="44"/>
      <c r="O99" s="44"/>
      <c r="P99" s="44"/>
      <c r="Q99" s="44"/>
      <c r="R99" s="44"/>
      <c r="S99" s="44"/>
      <c r="T99" s="44"/>
      <c r="U99" s="44"/>
      <c r="V99" s="44"/>
      <c r="W99" s="44"/>
      <c r="X99" s="44"/>
      <c r="Y99" s="44"/>
      <c r="Z99" s="44"/>
      <c r="AA99" s="44"/>
      <c r="AB99" s="35"/>
      <c r="AC99" s="40"/>
      <c r="AD99" s="40"/>
      <c r="AE99" s="75"/>
      <c r="AF99" s="44"/>
      <c r="AG99" s="44"/>
      <c r="AH99" s="44"/>
      <c r="AI99" s="44"/>
      <c r="AJ99" s="44"/>
      <c r="AK99" s="44"/>
      <c r="AL99" s="44"/>
      <c r="AM99" s="44"/>
      <c r="AN99" s="44"/>
      <c r="AO99" s="44"/>
      <c r="AP99" s="44"/>
      <c r="AQ99" s="44"/>
      <c r="AR99" s="44"/>
      <c r="AS99" s="44"/>
      <c r="AT99" s="75"/>
      <c r="AU99" s="44"/>
      <c r="AV99" s="44"/>
      <c r="AW99" s="44"/>
      <c r="AX99" s="44"/>
      <c r="AY99" s="44"/>
      <c r="AZ99" s="44"/>
      <c r="BA99" s="44"/>
      <c r="BB99" s="44"/>
      <c r="BC99" s="44"/>
      <c r="BD99" s="44"/>
      <c r="BE99" s="44"/>
      <c r="BF99" s="44"/>
      <c r="BH99" s="40"/>
      <c r="BI99" s="44"/>
      <c r="BJ99" s="75"/>
      <c r="BK99" s="44"/>
      <c r="BL99" s="44"/>
      <c r="BM99" s="44"/>
      <c r="BN99" s="44"/>
      <c r="BO99" s="44"/>
      <c r="BP99" s="44"/>
      <c r="BQ99" s="44"/>
      <c r="BR99" s="44"/>
      <c r="BS99" s="44"/>
      <c r="BT99" s="44"/>
      <c r="BU99" s="44"/>
      <c r="BV99" s="44"/>
    </row>
    <row r="100" spans="13:74" ht="15.75" x14ac:dyDescent="0.25">
      <c r="M100" s="40"/>
      <c r="N100" s="44"/>
      <c r="O100" s="44"/>
      <c r="P100" s="44"/>
      <c r="Q100" s="44"/>
      <c r="R100" s="44"/>
      <c r="S100" s="44"/>
      <c r="T100" s="44"/>
      <c r="U100" s="44"/>
      <c r="V100" s="44"/>
      <c r="W100" s="44"/>
      <c r="X100" s="44"/>
      <c r="Y100" s="44"/>
      <c r="Z100" s="44"/>
      <c r="AA100" s="44"/>
      <c r="AB100" s="35"/>
      <c r="AC100" s="40"/>
      <c r="AD100" s="40"/>
      <c r="AE100" s="75"/>
      <c r="AF100" s="44"/>
      <c r="AG100" s="44"/>
      <c r="AH100" s="44"/>
      <c r="AI100" s="44"/>
      <c r="AJ100" s="44"/>
      <c r="AK100" s="44"/>
      <c r="AL100" s="44"/>
      <c r="AM100" s="44"/>
      <c r="AN100" s="44"/>
      <c r="AO100" s="44"/>
      <c r="AP100" s="44"/>
      <c r="AQ100" s="44"/>
      <c r="AR100" s="44"/>
      <c r="AS100" s="44"/>
      <c r="AT100" s="75"/>
      <c r="AU100" s="44"/>
      <c r="AV100" s="44"/>
      <c r="AW100" s="44"/>
      <c r="AX100" s="44"/>
      <c r="AY100" s="44"/>
      <c r="AZ100" s="44"/>
      <c r="BA100" s="44"/>
      <c r="BB100" s="44"/>
      <c r="BC100" s="44"/>
      <c r="BD100" s="44"/>
      <c r="BE100" s="44"/>
      <c r="BF100" s="44"/>
      <c r="BH100" s="40"/>
      <c r="BI100" s="44"/>
      <c r="BJ100" s="75"/>
      <c r="BK100" s="44"/>
      <c r="BL100" s="44"/>
      <c r="BM100" s="44"/>
      <c r="BN100" s="44"/>
      <c r="BO100" s="44"/>
      <c r="BP100" s="44"/>
      <c r="BQ100" s="44"/>
      <c r="BR100" s="44"/>
      <c r="BS100" s="44"/>
      <c r="BT100" s="44"/>
      <c r="BU100" s="44"/>
      <c r="BV100" s="44"/>
    </row>
    <row r="101" spans="13:74" ht="15.75" x14ac:dyDescent="0.25">
      <c r="M101" s="40"/>
      <c r="N101" s="44"/>
      <c r="O101" s="44"/>
      <c r="P101" s="44"/>
      <c r="Q101" s="44"/>
      <c r="R101" s="44"/>
      <c r="S101" s="44"/>
      <c r="T101" s="44"/>
      <c r="U101" s="44"/>
      <c r="V101" s="44"/>
      <c r="W101" s="44"/>
      <c r="X101" s="44"/>
      <c r="Y101" s="44"/>
      <c r="Z101" s="44"/>
      <c r="AA101" s="44"/>
      <c r="AB101" s="35"/>
      <c r="AC101" s="40"/>
      <c r="AD101" s="40"/>
      <c r="AE101" s="75"/>
      <c r="AF101" s="44"/>
      <c r="AG101" s="44"/>
      <c r="AH101" s="44"/>
      <c r="AI101" s="44"/>
      <c r="AJ101" s="44"/>
      <c r="AK101" s="44"/>
      <c r="AL101" s="44"/>
      <c r="AM101" s="44"/>
      <c r="AN101" s="44"/>
      <c r="AO101" s="44"/>
      <c r="AP101" s="44"/>
      <c r="AQ101" s="44"/>
      <c r="AR101" s="44"/>
      <c r="AS101" s="44"/>
      <c r="AT101" s="75"/>
      <c r="AU101" s="44"/>
      <c r="AV101" s="44"/>
      <c r="AW101" s="44"/>
      <c r="AX101" s="44"/>
      <c r="AY101" s="44"/>
      <c r="AZ101" s="44"/>
      <c r="BA101" s="44"/>
      <c r="BB101" s="44"/>
      <c r="BC101" s="44"/>
      <c r="BD101" s="44"/>
      <c r="BE101" s="44"/>
      <c r="BF101" s="44"/>
      <c r="BH101" s="40"/>
      <c r="BI101" s="44"/>
      <c r="BJ101" s="75"/>
      <c r="BK101" s="44"/>
      <c r="BL101" s="44"/>
      <c r="BM101" s="44"/>
      <c r="BN101" s="44"/>
      <c r="BO101" s="44"/>
      <c r="BP101" s="44"/>
      <c r="BQ101" s="44"/>
      <c r="BR101" s="44"/>
      <c r="BS101" s="44"/>
      <c r="BT101" s="44"/>
      <c r="BU101" s="44"/>
      <c r="BV101" s="44"/>
    </row>
    <row r="102" spans="13:74" ht="15.75" x14ac:dyDescent="0.25">
      <c r="M102" s="40"/>
      <c r="N102" s="44"/>
      <c r="O102" s="44"/>
      <c r="P102" s="44"/>
      <c r="Q102" s="44"/>
      <c r="R102" s="44"/>
      <c r="S102" s="44"/>
      <c r="T102" s="44"/>
      <c r="U102" s="44"/>
      <c r="V102" s="44"/>
      <c r="W102" s="44"/>
      <c r="X102" s="44"/>
      <c r="Y102" s="44"/>
      <c r="Z102" s="44"/>
      <c r="AA102" s="44"/>
      <c r="AB102" s="35"/>
      <c r="AC102" s="40"/>
      <c r="AD102" s="40"/>
      <c r="AE102" s="75"/>
      <c r="AF102" s="44"/>
      <c r="AG102" s="44"/>
      <c r="AH102" s="44"/>
      <c r="AI102" s="44"/>
      <c r="AJ102" s="44"/>
      <c r="AK102" s="44"/>
      <c r="AL102" s="44"/>
      <c r="AM102" s="44"/>
      <c r="AN102" s="44"/>
      <c r="AO102" s="44"/>
      <c r="AP102" s="44"/>
      <c r="AQ102" s="44"/>
      <c r="AR102" s="44"/>
      <c r="AS102" s="44"/>
      <c r="AT102" s="75"/>
      <c r="AU102" s="44"/>
      <c r="AV102" s="44"/>
      <c r="AW102" s="44"/>
      <c r="AX102" s="44"/>
      <c r="AY102" s="44"/>
      <c r="AZ102" s="44"/>
      <c r="BA102" s="44"/>
      <c r="BB102" s="44"/>
      <c r="BC102" s="44"/>
      <c r="BD102" s="44"/>
      <c r="BE102" s="44"/>
      <c r="BF102" s="44"/>
      <c r="BH102" s="40"/>
      <c r="BI102" s="44"/>
      <c r="BJ102" s="75"/>
      <c r="BK102" s="44"/>
      <c r="BL102" s="44"/>
      <c r="BM102" s="44"/>
      <c r="BN102" s="44"/>
      <c r="BO102" s="44"/>
      <c r="BP102" s="44"/>
      <c r="BQ102" s="44"/>
      <c r="BR102" s="44"/>
      <c r="BS102" s="44"/>
      <c r="BT102" s="44"/>
      <c r="BU102" s="44"/>
      <c r="BV102" s="44"/>
    </row>
    <row r="103" spans="13:74" ht="15.75" x14ac:dyDescent="0.25">
      <c r="M103" s="40"/>
      <c r="N103" s="44"/>
      <c r="O103" s="44"/>
      <c r="P103" s="44"/>
      <c r="Q103" s="44"/>
      <c r="R103" s="44"/>
      <c r="S103" s="44"/>
      <c r="T103" s="44"/>
      <c r="U103" s="44"/>
      <c r="V103" s="44"/>
      <c r="W103" s="44"/>
      <c r="X103" s="44"/>
      <c r="Y103" s="44"/>
      <c r="Z103" s="44"/>
      <c r="AA103" s="44"/>
      <c r="AB103" s="35"/>
      <c r="AC103" s="40"/>
      <c r="AD103" s="40"/>
      <c r="AE103" s="75"/>
      <c r="AF103" s="44"/>
      <c r="AG103" s="44"/>
      <c r="AH103" s="44"/>
      <c r="AI103" s="44"/>
      <c r="AJ103" s="44"/>
      <c r="AK103" s="44"/>
      <c r="AL103" s="44"/>
      <c r="AM103" s="44"/>
      <c r="AN103" s="44"/>
      <c r="AO103" s="44"/>
      <c r="AP103" s="44"/>
      <c r="AQ103" s="44"/>
      <c r="AR103" s="44"/>
      <c r="AS103" s="44"/>
      <c r="AT103" s="75"/>
      <c r="AU103" s="44"/>
      <c r="AV103" s="44"/>
      <c r="AW103" s="44"/>
      <c r="AX103" s="44"/>
      <c r="AY103" s="44"/>
      <c r="AZ103" s="44"/>
      <c r="BA103" s="44"/>
      <c r="BB103" s="44"/>
      <c r="BC103" s="44"/>
      <c r="BD103" s="44"/>
      <c r="BE103" s="44"/>
      <c r="BF103" s="44"/>
      <c r="BH103" s="40"/>
      <c r="BI103" s="44"/>
      <c r="BJ103" s="75"/>
      <c r="BK103" s="44"/>
      <c r="BL103" s="44"/>
      <c r="BM103" s="44"/>
      <c r="BN103" s="44"/>
      <c r="BO103" s="44"/>
      <c r="BP103" s="44"/>
      <c r="BQ103" s="44"/>
      <c r="BR103" s="44"/>
      <c r="BS103" s="44"/>
      <c r="BT103" s="44"/>
      <c r="BU103" s="44"/>
      <c r="BV103" s="44"/>
    </row>
    <row r="104" spans="13:74" ht="15.75" x14ac:dyDescent="0.25">
      <c r="M104" s="40"/>
      <c r="N104" s="44"/>
      <c r="O104" s="44"/>
      <c r="P104" s="44"/>
      <c r="Q104" s="44"/>
      <c r="R104" s="44"/>
      <c r="S104" s="44"/>
      <c r="T104" s="44"/>
      <c r="U104" s="44"/>
      <c r="V104" s="44"/>
      <c r="W104" s="44"/>
      <c r="X104" s="44"/>
      <c r="Y104" s="44"/>
      <c r="Z104" s="44"/>
      <c r="AA104" s="44"/>
      <c r="AB104" s="35"/>
      <c r="AC104" s="40"/>
      <c r="AD104" s="40"/>
      <c r="AE104" s="75"/>
      <c r="AF104" s="44"/>
      <c r="AG104" s="44"/>
      <c r="AH104" s="44"/>
      <c r="AI104" s="44"/>
      <c r="AJ104" s="44"/>
      <c r="AK104" s="44"/>
      <c r="AL104" s="44"/>
      <c r="AM104" s="44"/>
      <c r="AN104" s="44"/>
      <c r="AO104" s="44"/>
      <c r="AP104" s="44"/>
      <c r="AQ104" s="44"/>
      <c r="AR104" s="44"/>
      <c r="AS104" s="44"/>
      <c r="AT104" s="75"/>
      <c r="AU104" s="44"/>
      <c r="AV104" s="44"/>
      <c r="AW104" s="44"/>
      <c r="AX104" s="44"/>
      <c r="AY104" s="44"/>
      <c r="AZ104" s="44"/>
      <c r="BA104" s="44"/>
      <c r="BB104" s="44"/>
      <c r="BC104" s="44"/>
      <c r="BD104" s="44"/>
      <c r="BE104" s="44"/>
      <c r="BF104" s="44"/>
      <c r="BH104" s="40"/>
      <c r="BI104" s="44"/>
      <c r="BJ104" s="75"/>
      <c r="BK104" s="44"/>
      <c r="BL104" s="44"/>
      <c r="BM104" s="44"/>
      <c r="BN104" s="44"/>
      <c r="BO104" s="44"/>
      <c r="BP104" s="44"/>
      <c r="BQ104" s="44"/>
      <c r="BR104" s="44"/>
      <c r="BS104" s="44"/>
      <c r="BT104" s="44"/>
      <c r="BU104" s="44"/>
      <c r="BV104" s="44"/>
    </row>
    <row r="105" spans="13:74" ht="15.75" x14ac:dyDescent="0.25">
      <c r="M105" s="40"/>
      <c r="N105" s="44"/>
      <c r="O105" s="44"/>
      <c r="P105" s="44"/>
      <c r="Q105" s="44"/>
      <c r="R105" s="44"/>
      <c r="S105" s="44"/>
      <c r="T105" s="44"/>
      <c r="U105" s="44"/>
      <c r="V105" s="44"/>
      <c r="W105" s="44"/>
      <c r="X105" s="44"/>
      <c r="Y105" s="44"/>
      <c r="Z105" s="44"/>
      <c r="AA105" s="44"/>
      <c r="AB105" s="35"/>
      <c r="AC105" s="40"/>
      <c r="AD105" s="40"/>
      <c r="AE105" s="75"/>
      <c r="AF105" s="44"/>
      <c r="AG105" s="44"/>
      <c r="AH105" s="44"/>
      <c r="AI105" s="44"/>
      <c r="AJ105" s="44"/>
      <c r="AK105" s="44"/>
      <c r="AL105" s="44"/>
      <c r="AM105" s="44"/>
      <c r="AN105" s="44"/>
      <c r="AO105" s="44"/>
      <c r="AP105" s="44"/>
      <c r="AQ105" s="44"/>
      <c r="AR105" s="44"/>
      <c r="AS105" s="44"/>
      <c r="AT105" s="75"/>
      <c r="AU105" s="44"/>
      <c r="AV105" s="44"/>
      <c r="AW105" s="44"/>
      <c r="AX105" s="44"/>
      <c r="AY105" s="44"/>
      <c r="AZ105" s="44"/>
      <c r="BA105" s="44"/>
      <c r="BB105" s="44"/>
      <c r="BC105" s="44"/>
      <c r="BD105" s="44"/>
      <c r="BE105" s="44"/>
      <c r="BF105" s="44"/>
      <c r="BH105" s="40"/>
      <c r="BI105" s="44"/>
      <c r="BJ105" s="75"/>
      <c r="BK105" s="44"/>
      <c r="BL105" s="44"/>
      <c r="BM105" s="44"/>
      <c r="BN105" s="44"/>
      <c r="BO105" s="44"/>
      <c r="BP105" s="44"/>
      <c r="BQ105" s="44"/>
      <c r="BR105" s="44"/>
      <c r="BS105" s="44"/>
      <c r="BT105" s="44"/>
      <c r="BU105" s="44"/>
      <c r="BV105" s="44"/>
    </row>
    <row r="106" spans="13:74" ht="15.75" x14ac:dyDescent="0.25">
      <c r="M106" s="40"/>
      <c r="N106" s="44"/>
      <c r="O106" s="44"/>
      <c r="P106" s="44"/>
      <c r="Q106" s="44"/>
      <c r="R106" s="44"/>
      <c r="S106" s="44"/>
      <c r="T106" s="44"/>
      <c r="U106" s="44"/>
      <c r="V106" s="44"/>
      <c r="W106" s="44"/>
      <c r="X106" s="44"/>
      <c r="Y106" s="44"/>
      <c r="Z106" s="44"/>
      <c r="AA106" s="44"/>
      <c r="AB106" s="35"/>
      <c r="AC106" s="40"/>
      <c r="AD106" s="40"/>
      <c r="AE106" s="75"/>
      <c r="AF106" s="44"/>
      <c r="AG106" s="44"/>
      <c r="AH106" s="44"/>
      <c r="AI106" s="44"/>
      <c r="AJ106" s="44"/>
      <c r="AK106" s="44"/>
      <c r="AL106" s="44"/>
      <c r="AM106" s="44"/>
      <c r="AN106" s="44"/>
      <c r="AO106" s="44"/>
      <c r="AP106" s="44"/>
      <c r="AQ106" s="44"/>
      <c r="AR106" s="44"/>
      <c r="AS106" s="44"/>
      <c r="AT106" s="75"/>
      <c r="AU106" s="44"/>
      <c r="AV106" s="44"/>
      <c r="AW106" s="44"/>
      <c r="AX106" s="44"/>
      <c r="AY106" s="44"/>
      <c r="AZ106" s="44"/>
      <c r="BA106" s="44"/>
      <c r="BB106" s="44"/>
      <c r="BC106" s="44"/>
      <c r="BD106" s="44"/>
      <c r="BE106" s="44"/>
      <c r="BF106" s="44"/>
      <c r="BH106" s="40"/>
      <c r="BI106" s="44"/>
      <c r="BJ106" s="75"/>
      <c r="BK106" s="44"/>
      <c r="BL106" s="44"/>
      <c r="BM106" s="44"/>
      <c r="BN106" s="44"/>
      <c r="BO106" s="44"/>
      <c r="BP106" s="44"/>
      <c r="BQ106" s="44"/>
      <c r="BR106" s="44"/>
      <c r="BS106" s="44"/>
      <c r="BT106" s="44"/>
      <c r="BU106" s="44"/>
      <c r="BV106" s="44"/>
    </row>
    <row r="107" spans="13:74" ht="15.75" x14ac:dyDescent="0.25">
      <c r="M107" s="40"/>
      <c r="N107" s="44"/>
      <c r="O107" s="44"/>
      <c r="P107" s="44"/>
      <c r="Q107" s="44"/>
      <c r="R107" s="44"/>
      <c r="S107" s="44"/>
      <c r="T107" s="44"/>
      <c r="U107" s="44"/>
      <c r="V107" s="44"/>
      <c r="W107" s="44"/>
      <c r="X107" s="44"/>
      <c r="Y107" s="44"/>
      <c r="Z107" s="44"/>
      <c r="AA107" s="44"/>
      <c r="AB107" s="35"/>
      <c r="AC107" s="40"/>
      <c r="AD107" s="40"/>
      <c r="AE107" s="75"/>
      <c r="AF107" s="44"/>
      <c r="AG107" s="44"/>
      <c r="AH107" s="44"/>
      <c r="AI107" s="44"/>
      <c r="AJ107" s="44"/>
      <c r="AK107" s="44"/>
      <c r="AL107" s="44"/>
      <c r="AM107" s="44"/>
      <c r="AN107" s="44"/>
      <c r="AO107" s="44"/>
      <c r="AP107" s="44"/>
      <c r="AQ107" s="44"/>
      <c r="AR107" s="44"/>
      <c r="AS107" s="44"/>
      <c r="AT107" s="75"/>
      <c r="AU107" s="44"/>
      <c r="AV107" s="44"/>
      <c r="AW107" s="44"/>
      <c r="AX107" s="44"/>
      <c r="AY107" s="44"/>
      <c r="AZ107" s="44"/>
      <c r="BA107" s="44"/>
      <c r="BB107" s="44"/>
      <c r="BC107" s="44"/>
      <c r="BD107" s="44"/>
      <c r="BE107" s="44"/>
      <c r="BF107" s="44"/>
      <c r="BH107" s="40"/>
      <c r="BI107" s="44"/>
      <c r="BJ107" s="75"/>
      <c r="BK107" s="44"/>
      <c r="BL107" s="44"/>
      <c r="BM107" s="44"/>
      <c r="BN107" s="44"/>
      <c r="BO107" s="44"/>
      <c r="BP107" s="44"/>
      <c r="BQ107" s="44"/>
      <c r="BR107" s="44"/>
      <c r="BS107" s="44"/>
      <c r="BT107" s="44"/>
      <c r="BU107" s="44"/>
      <c r="BV107" s="44"/>
    </row>
    <row r="108" spans="13:74" ht="15.75" x14ac:dyDescent="0.25">
      <c r="M108" s="40"/>
      <c r="N108" s="44"/>
      <c r="O108" s="44"/>
      <c r="P108" s="44"/>
      <c r="Q108" s="44"/>
      <c r="R108" s="44"/>
      <c r="S108" s="44"/>
      <c r="T108" s="44"/>
      <c r="U108" s="44"/>
      <c r="V108" s="44"/>
      <c r="W108" s="44"/>
      <c r="X108" s="44"/>
      <c r="Y108" s="44"/>
      <c r="Z108" s="44"/>
      <c r="AA108" s="44"/>
      <c r="AB108" s="35"/>
      <c r="AC108" s="40"/>
      <c r="AD108" s="40"/>
      <c r="AE108" s="75"/>
      <c r="AF108" s="44"/>
      <c r="AG108" s="44"/>
      <c r="AH108" s="44"/>
      <c r="AI108" s="44"/>
      <c r="AJ108" s="44"/>
      <c r="AK108" s="44"/>
      <c r="AL108" s="44"/>
      <c r="AM108" s="44"/>
      <c r="AN108" s="44"/>
      <c r="AO108" s="44"/>
      <c r="AP108" s="44"/>
      <c r="AQ108" s="44"/>
      <c r="AR108" s="44"/>
      <c r="AS108" s="44"/>
      <c r="AT108" s="75"/>
      <c r="AU108" s="44"/>
      <c r="AV108" s="44"/>
      <c r="AW108" s="44"/>
      <c r="AX108" s="44"/>
      <c r="AY108" s="44"/>
      <c r="AZ108" s="44"/>
      <c r="BA108" s="44"/>
      <c r="BB108" s="44"/>
      <c r="BC108" s="44"/>
      <c r="BD108" s="44"/>
      <c r="BE108" s="44"/>
      <c r="BF108" s="44"/>
      <c r="BH108" s="40"/>
      <c r="BI108" s="44"/>
      <c r="BJ108" s="75"/>
      <c r="BK108" s="44"/>
      <c r="BL108" s="44"/>
      <c r="BM108" s="44"/>
      <c r="BN108" s="44"/>
      <c r="BO108" s="44"/>
      <c r="BP108" s="44"/>
      <c r="BQ108" s="44"/>
      <c r="BR108" s="44"/>
      <c r="BS108" s="44"/>
      <c r="BT108" s="44"/>
      <c r="BU108" s="44"/>
      <c r="BV108" s="44"/>
    </row>
    <row r="109" spans="13:74" ht="15.75" x14ac:dyDescent="0.25">
      <c r="M109" s="40"/>
      <c r="N109" s="44"/>
      <c r="O109" s="44"/>
      <c r="P109" s="44"/>
      <c r="Q109" s="44"/>
      <c r="R109" s="44"/>
      <c r="S109" s="44"/>
      <c r="T109" s="44"/>
      <c r="U109" s="44"/>
      <c r="V109" s="44"/>
      <c r="W109" s="44"/>
      <c r="X109" s="44"/>
      <c r="Y109" s="44"/>
      <c r="Z109" s="44"/>
      <c r="AA109" s="44"/>
      <c r="AB109" s="35"/>
      <c r="AC109" s="40"/>
      <c r="AD109" s="40"/>
      <c r="AE109" s="75"/>
      <c r="AF109" s="44"/>
      <c r="AG109" s="44"/>
      <c r="AH109" s="44"/>
      <c r="AI109" s="44"/>
      <c r="AJ109" s="44"/>
      <c r="AK109" s="44"/>
      <c r="AL109" s="44"/>
      <c r="AM109" s="44"/>
      <c r="AN109" s="44"/>
      <c r="AO109" s="44"/>
      <c r="AP109" s="44"/>
      <c r="AQ109" s="44"/>
      <c r="AR109" s="44"/>
      <c r="AS109" s="44"/>
      <c r="AT109" s="75"/>
      <c r="AU109" s="44"/>
      <c r="AV109" s="44"/>
      <c r="AW109" s="44"/>
      <c r="AX109" s="44"/>
      <c r="AY109" s="44"/>
      <c r="AZ109" s="44"/>
      <c r="BA109" s="44"/>
      <c r="BB109" s="44"/>
      <c r="BC109" s="44"/>
      <c r="BD109" s="44"/>
      <c r="BE109" s="44"/>
      <c r="BF109" s="44"/>
      <c r="BH109" s="40"/>
      <c r="BI109" s="44"/>
      <c r="BJ109" s="75"/>
      <c r="BK109" s="44"/>
      <c r="BL109" s="44"/>
      <c r="BM109" s="44"/>
      <c r="BN109" s="44"/>
      <c r="BO109" s="44"/>
      <c r="BP109" s="44"/>
      <c r="BQ109" s="44"/>
      <c r="BR109" s="44"/>
      <c r="BS109" s="44"/>
      <c r="BT109" s="44"/>
      <c r="BU109" s="44"/>
      <c r="BV109" s="44"/>
    </row>
    <row r="110" spans="13:74" ht="15.75" x14ac:dyDescent="0.25">
      <c r="M110" s="40"/>
      <c r="N110" s="44"/>
      <c r="O110" s="44"/>
      <c r="P110" s="44"/>
      <c r="Q110" s="44"/>
      <c r="R110" s="44"/>
      <c r="S110" s="44"/>
      <c r="T110" s="44"/>
      <c r="U110" s="44"/>
      <c r="V110" s="44"/>
      <c r="W110" s="44"/>
      <c r="X110" s="44"/>
      <c r="Y110" s="44"/>
      <c r="Z110" s="44"/>
      <c r="AA110" s="44"/>
      <c r="AB110" s="35"/>
      <c r="AC110" s="40"/>
      <c r="AD110" s="40"/>
      <c r="AE110" s="75"/>
      <c r="AF110" s="44"/>
      <c r="AG110" s="44"/>
      <c r="AH110" s="44"/>
      <c r="AI110" s="44"/>
      <c r="AJ110" s="44"/>
      <c r="AK110" s="44"/>
      <c r="AL110" s="44"/>
      <c r="AM110" s="44"/>
      <c r="AN110" s="44"/>
      <c r="AO110" s="44"/>
      <c r="AP110" s="44"/>
      <c r="AQ110" s="44"/>
      <c r="AR110" s="44"/>
      <c r="AS110" s="44"/>
      <c r="AT110" s="75"/>
      <c r="AU110" s="44"/>
      <c r="AV110" s="44"/>
      <c r="AW110" s="44"/>
      <c r="AX110" s="44"/>
      <c r="AY110" s="44"/>
      <c r="AZ110" s="44"/>
      <c r="BA110" s="44"/>
      <c r="BB110" s="44"/>
      <c r="BC110" s="44"/>
      <c r="BD110" s="44"/>
      <c r="BE110" s="44"/>
      <c r="BF110" s="44"/>
      <c r="BH110" s="40"/>
      <c r="BI110" s="44"/>
      <c r="BJ110" s="75"/>
      <c r="BK110" s="44"/>
      <c r="BL110" s="44"/>
      <c r="BM110" s="44"/>
      <c r="BN110" s="44"/>
      <c r="BO110" s="44"/>
      <c r="BP110" s="44"/>
      <c r="BQ110" s="44"/>
      <c r="BR110" s="44"/>
      <c r="BS110" s="44"/>
      <c r="BT110" s="44"/>
      <c r="BU110" s="44"/>
      <c r="BV110" s="44"/>
    </row>
    <row r="111" spans="13:74" ht="15.75" x14ac:dyDescent="0.25">
      <c r="M111" s="40"/>
      <c r="N111" s="44"/>
      <c r="O111" s="44"/>
      <c r="P111" s="44"/>
      <c r="Q111" s="44"/>
      <c r="R111" s="44"/>
      <c r="S111" s="44"/>
      <c r="T111" s="44"/>
      <c r="U111" s="44"/>
      <c r="V111" s="44"/>
      <c r="W111" s="44"/>
      <c r="X111" s="44"/>
      <c r="Y111" s="44"/>
      <c r="Z111" s="44"/>
      <c r="AA111" s="44"/>
      <c r="AB111" s="35"/>
      <c r="AC111" s="40"/>
      <c r="AD111" s="40"/>
      <c r="AE111" s="75"/>
      <c r="AF111" s="44"/>
      <c r="AG111" s="44"/>
      <c r="AH111" s="44"/>
      <c r="AI111" s="44"/>
      <c r="AJ111" s="44"/>
      <c r="AK111" s="44"/>
      <c r="AL111" s="44"/>
      <c r="AM111" s="44"/>
      <c r="AN111" s="44"/>
      <c r="AO111" s="44"/>
      <c r="AP111" s="44"/>
      <c r="AQ111" s="44"/>
      <c r="AR111" s="44"/>
      <c r="AS111" s="44"/>
      <c r="AT111" s="75"/>
      <c r="AU111" s="44"/>
      <c r="AV111" s="44"/>
      <c r="AW111" s="44"/>
      <c r="AX111" s="44"/>
      <c r="AY111" s="44"/>
      <c r="AZ111" s="44"/>
      <c r="BA111" s="44"/>
      <c r="BB111" s="44"/>
      <c r="BC111" s="44"/>
      <c r="BD111" s="44"/>
      <c r="BE111" s="44"/>
      <c r="BF111" s="44"/>
      <c r="BH111" s="40"/>
      <c r="BI111" s="44"/>
      <c r="BJ111" s="75"/>
      <c r="BK111" s="44"/>
      <c r="BL111" s="44"/>
      <c r="BM111" s="44"/>
      <c r="BN111" s="44"/>
      <c r="BO111" s="44"/>
      <c r="BP111" s="44"/>
      <c r="BQ111" s="44"/>
      <c r="BR111" s="44"/>
      <c r="BS111" s="44"/>
      <c r="BT111" s="44"/>
      <c r="BU111" s="44"/>
      <c r="BV111" s="44"/>
    </row>
    <row r="112" spans="13:74" ht="15.75" x14ac:dyDescent="0.25">
      <c r="M112" s="40"/>
      <c r="N112" s="44"/>
      <c r="O112" s="44"/>
      <c r="P112" s="44"/>
      <c r="Q112" s="44"/>
      <c r="R112" s="44"/>
      <c r="S112" s="44"/>
      <c r="T112" s="44"/>
      <c r="U112" s="44"/>
      <c r="V112" s="44"/>
      <c r="W112" s="44"/>
      <c r="X112" s="44"/>
      <c r="Y112" s="44"/>
      <c r="Z112" s="44"/>
      <c r="AA112" s="44"/>
      <c r="AB112" s="35"/>
      <c r="AC112" s="40"/>
      <c r="AD112" s="40"/>
      <c r="AE112" s="75"/>
      <c r="AF112" s="44"/>
      <c r="AG112" s="44"/>
      <c r="AH112" s="44"/>
      <c r="AI112" s="44"/>
      <c r="AJ112" s="44"/>
      <c r="AK112" s="44"/>
      <c r="AL112" s="44"/>
      <c r="AM112" s="44"/>
      <c r="AN112" s="44"/>
      <c r="AO112" s="44"/>
      <c r="AP112" s="44"/>
      <c r="AQ112" s="44"/>
      <c r="AR112" s="44"/>
      <c r="AS112" s="44"/>
      <c r="AT112" s="75"/>
      <c r="AU112" s="44"/>
      <c r="AV112" s="44"/>
      <c r="AW112" s="44"/>
      <c r="AX112" s="44"/>
      <c r="AY112" s="44"/>
      <c r="AZ112" s="44"/>
      <c r="BA112" s="44"/>
      <c r="BB112" s="44"/>
      <c r="BC112" s="44"/>
      <c r="BD112" s="44"/>
      <c r="BE112" s="44"/>
      <c r="BF112" s="44"/>
      <c r="BH112" s="40"/>
      <c r="BI112" s="44"/>
      <c r="BJ112" s="75"/>
      <c r="BK112" s="44"/>
      <c r="BL112" s="44"/>
      <c r="BM112" s="44"/>
      <c r="BN112" s="44"/>
      <c r="BO112" s="44"/>
      <c r="BP112" s="44"/>
      <c r="BQ112" s="44"/>
      <c r="BR112" s="44"/>
      <c r="BS112" s="44"/>
      <c r="BT112" s="44"/>
      <c r="BU112" s="44"/>
      <c r="BV112" s="44"/>
    </row>
    <row r="113" spans="13:74" ht="15.75" x14ac:dyDescent="0.25">
      <c r="M113" s="40"/>
      <c r="N113" s="44"/>
      <c r="O113" s="44"/>
      <c r="P113" s="44"/>
      <c r="Q113" s="44"/>
      <c r="R113" s="44"/>
      <c r="S113" s="44"/>
      <c r="T113" s="44"/>
      <c r="U113" s="44"/>
      <c r="V113" s="44"/>
      <c r="W113" s="44"/>
      <c r="X113" s="44"/>
      <c r="Y113" s="44"/>
      <c r="Z113" s="44"/>
      <c r="AA113" s="44"/>
      <c r="AB113" s="35"/>
      <c r="AC113" s="40"/>
      <c r="AD113" s="40"/>
      <c r="AE113" s="75"/>
      <c r="AF113" s="44"/>
      <c r="AG113" s="44"/>
      <c r="AH113" s="44"/>
      <c r="AI113" s="44"/>
      <c r="AJ113" s="44"/>
      <c r="AK113" s="44"/>
      <c r="AL113" s="44"/>
      <c r="AM113" s="44"/>
      <c r="AN113" s="44"/>
      <c r="AO113" s="44"/>
      <c r="AP113" s="44"/>
      <c r="AQ113" s="44"/>
      <c r="AR113" s="44"/>
      <c r="AS113" s="44"/>
      <c r="AT113" s="75"/>
      <c r="AU113" s="44"/>
      <c r="AV113" s="44"/>
      <c r="AW113" s="44"/>
      <c r="AX113" s="44"/>
      <c r="AY113" s="44"/>
      <c r="AZ113" s="44"/>
      <c r="BA113" s="44"/>
      <c r="BB113" s="44"/>
      <c r="BC113" s="44"/>
      <c r="BD113" s="44"/>
      <c r="BE113" s="44"/>
      <c r="BF113" s="44"/>
      <c r="BH113" s="40"/>
      <c r="BI113" s="44"/>
      <c r="BJ113" s="75"/>
      <c r="BK113" s="44"/>
      <c r="BL113" s="44"/>
      <c r="BM113" s="44"/>
      <c r="BN113" s="44"/>
      <c r="BO113" s="44"/>
      <c r="BP113" s="44"/>
      <c r="BQ113" s="44"/>
      <c r="BR113" s="44"/>
      <c r="BS113" s="44"/>
      <c r="BT113" s="44"/>
      <c r="BU113" s="44"/>
      <c r="BV113" s="44"/>
    </row>
    <row r="114" spans="13:74" ht="15.75" x14ac:dyDescent="0.25">
      <c r="M114" s="40"/>
      <c r="N114" s="44"/>
      <c r="O114" s="44"/>
      <c r="P114" s="44"/>
      <c r="Q114" s="44"/>
      <c r="R114" s="44"/>
      <c r="S114" s="44"/>
      <c r="T114" s="44"/>
      <c r="U114" s="44"/>
      <c r="V114" s="44"/>
      <c r="W114" s="44"/>
      <c r="X114" s="44"/>
      <c r="Y114" s="44"/>
      <c r="Z114" s="44"/>
      <c r="AA114" s="44"/>
      <c r="AB114" s="35"/>
      <c r="AC114" s="40"/>
      <c r="AD114" s="40"/>
      <c r="AE114" s="75"/>
      <c r="AF114" s="44"/>
      <c r="AG114" s="44"/>
      <c r="AH114" s="44"/>
      <c r="AI114" s="44"/>
      <c r="AJ114" s="44"/>
      <c r="AK114" s="44"/>
      <c r="AL114" s="44"/>
      <c r="AM114" s="44"/>
      <c r="AN114" s="44"/>
      <c r="AO114" s="44"/>
      <c r="AP114" s="44"/>
      <c r="AQ114" s="44"/>
      <c r="AR114" s="44"/>
      <c r="AS114" s="44"/>
      <c r="AT114" s="75"/>
      <c r="AU114" s="44"/>
      <c r="AV114" s="44"/>
      <c r="AW114" s="44"/>
      <c r="AX114" s="44"/>
      <c r="AY114" s="44"/>
      <c r="AZ114" s="44"/>
      <c r="BA114" s="44"/>
      <c r="BB114" s="44"/>
      <c r="BC114" s="44"/>
      <c r="BD114" s="44"/>
      <c r="BE114" s="44"/>
      <c r="BF114" s="44"/>
      <c r="BH114" s="40"/>
      <c r="BI114" s="44"/>
      <c r="BJ114" s="75"/>
      <c r="BK114" s="44"/>
      <c r="BL114" s="44"/>
      <c r="BM114" s="44"/>
      <c r="BN114" s="44"/>
      <c r="BO114" s="44"/>
      <c r="BP114" s="44"/>
      <c r="BQ114" s="44"/>
      <c r="BR114" s="44"/>
      <c r="BS114" s="44"/>
      <c r="BT114" s="44"/>
      <c r="BU114" s="44"/>
      <c r="BV114" s="44"/>
    </row>
    <row r="115" spans="13:74" ht="15.75" x14ac:dyDescent="0.25">
      <c r="M115" s="40"/>
      <c r="N115" s="44"/>
      <c r="O115" s="44"/>
      <c r="P115" s="44"/>
      <c r="Q115" s="44"/>
      <c r="R115" s="44"/>
      <c r="S115" s="44"/>
      <c r="T115" s="44"/>
      <c r="U115" s="44"/>
      <c r="V115" s="44"/>
      <c r="W115" s="44"/>
      <c r="X115" s="44"/>
      <c r="Y115" s="44"/>
      <c r="Z115" s="44"/>
      <c r="AA115" s="44"/>
      <c r="AB115" s="35"/>
      <c r="AC115" s="40"/>
      <c r="AD115" s="40"/>
      <c r="AE115" s="75"/>
      <c r="AF115" s="44"/>
      <c r="AG115" s="44"/>
      <c r="AH115" s="44"/>
      <c r="AI115" s="44"/>
      <c r="AJ115" s="44"/>
      <c r="AK115" s="44"/>
      <c r="AL115" s="44"/>
      <c r="AM115" s="44"/>
      <c r="AN115" s="44"/>
      <c r="AO115" s="44"/>
      <c r="AP115" s="44"/>
      <c r="AQ115" s="44"/>
      <c r="AR115" s="44"/>
      <c r="AS115" s="44"/>
      <c r="AT115" s="75"/>
      <c r="AU115" s="44"/>
      <c r="AV115" s="44"/>
      <c r="AW115" s="44"/>
      <c r="AX115" s="44"/>
      <c r="AY115" s="44"/>
      <c r="AZ115" s="44"/>
      <c r="BA115" s="44"/>
      <c r="BB115" s="44"/>
      <c r="BC115" s="44"/>
      <c r="BD115" s="44"/>
      <c r="BE115" s="44"/>
      <c r="BF115" s="44"/>
      <c r="BH115" s="40"/>
      <c r="BI115" s="44"/>
      <c r="BJ115" s="75"/>
      <c r="BK115" s="44"/>
      <c r="BL115" s="44"/>
      <c r="BM115" s="44"/>
      <c r="BN115" s="44"/>
      <c r="BO115" s="44"/>
      <c r="BP115" s="44"/>
      <c r="BQ115" s="44"/>
      <c r="BR115" s="44"/>
      <c r="BS115" s="44"/>
      <c r="BT115" s="44"/>
      <c r="BU115" s="44"/>
      <c r="BV115" s="44"/>
    </row>
    <row r="116" spans="13:74" ht="15.75" x14ac:dyDescent="0.25">
      <c r="M116" s="40"/>
      <c r="N116" s="44"/>
      <c r="O116" s="44"/>
      <c r="P116" s="44"/>
      <c r="Q116" s="44"/>
      <c r="R116" s="44"/>
      <c r="S116" s="44"/>
      <c r="T116" s="44"/>
      <c r="U116" s="44"/>
      <c r="V116" s="44"/>
      <c r="W116" s="44"/>
      <c r="X116" s="44"/>
      <c r="Y116" s="44"/>
      <c r="Z116" s="44"/>
      <c r="AA116" s="44"/>
      <c r="AB116" s="35"/>
      <c r="AC116" s="40"/>
      <c r="AD116" s="40"/>
      <c r="AE116" s="75"/>
      <c r="AF116" s="44"/>
      <c r="AG116" s="44"/>
      <c r="AH116" s="44"/>
      <c r="AI116" s="44"/>
      <c r="AJ116" s="44"/>
      <c r="AK116" s="44"/>
      <c r="AL116" s="44"/>
      <c r="AM116" s="44"/>
      <c r="AN116" s="44"/>
      <c r="AO116" s="44"/>
      <c r="AP116" s="44"/>
      <c r="AQ116" s="44"/>
      <c r="AR116" s="44"/>
      <c r="AS116" s="44"/>
      <c r="AT116" s="75"/>
      <c r="AU116" s="44"/>
      <c r="AV116" s="44"/>
      <c r="AW116" s="44"/>
      <c r="AX116" s="44"/>
      <c r="AY116" s="44"/>
      <c r="AZ116" s="44"/>
      <c r="BA116" s="44"/>
      <c r="BB116" s="44"/>
      <c r="BC116" s="44"/>
      <c r="BD116" s="44"/>
      <c r="BE116" s="44"/>
      <c r="BF116" s="44"/>
      <c r="BH116" s="40"/>
      <c r="BI116" s="44"/>
      <c r="BJ116" s="75"/>
      <c r="BK116" s="44"/>
      <c r="BL116" s="44"/>
      <c r="BM116" s="44"/>
      <c r="BN116" s="44"/>
      <c r="BO116" s="44"/>
      <c r="BP116" s="44"/>
      <c r="BQ116" s="44"/>
      <c r="BR116" s="44"/>
      <c r="BS116" s="44"/>
      <c r="BT116" s="44"/>
      <c r="BU116" s="44"/>
      <c r="BV116" s="44"/>
    </row>
    <row r="117" spans="13:74" ht="15.75" x14ac:dyDescent="0.25">
      <c r="M117" s="40"/>
      <c r="N117" s="44"/>
      <c r="O117" s="44"/>
      <c r="P117" s="44"/>
      <c r="Q117" s="44"/>
      <c r="R117" s="44"/>
      <c r="S117" s="44"/>
      <c r="T117" s="44"/>
      <c r="U117" s="44"/>
      <c r="V117" s="44"/>
      <c r="W117" s="44"/>
      <c r="X117" s="44"/>
      <c r="Y117" s="44"/>
      <c r="Z117" s="44"/>
      <c r="AA117" s="44"/>
      <c r="AB117" s="35"/>
      <c r="AC117" s="40"/>
      <c r="AD117" s="40"/>
      <c r="AE117" s="75"/>
      <c r="AF117" s="44"/>
      <c r="AG117" s="44"/>
      <c r="AH117" s="44"/>
      <c r="AI117" s="44"/>
      <c r="AJ117" s="44"/>
      <c r="AK117" s="44"/>
      <c r="AL117" s="44"/>
      <c r="AM117" s="44"/>
      <c r="AN117" s="44"/>
      <c r="AO117" s="44"/>
      <c r="AP117" s="44"/>
      <c r="AQ117" s="44"/>
      <c r="AR117" s="44"/>
      <c r="AS117" s="44"/>
      <c r="AT117" s="75"/>
      <c r="AU117" s="44"/>
      <c r="AV117" s="44"/>
      <c r="AW117" s="44"/>
      <c r="AX117" s="44"/>
      <c r="AY117" s="44"/>
      <c r="AZ117" s="44"/>
      <c r="BA117" s="44"/>
      <c r="BB117" s="44"/>
      <c r="BC117" s="44"/>
      <c r="BD117" s="44"/>
      <c r="BE117" s="44"/>
      <c r="BF117" s="44"/>
      <c r="BH117" s="40"/>
      <c r="BI117" s="44"/>
      <c r="BJ117" s="75"/>
      <c r="BK117" s="44"/>
      <c r="BL117" s="44"/>
      <c r="BM117" s="44"/>
      <c r="BN117" s="44"/>
      <c r="BO117" s="44"/>
      <c r="BP117" s="44"/>
      <c r="BQ117" s="44"/>
      <c r="BR117" s="44"/>
      <c r="BS117" s="44"/>
      <c r="BT117" s="44"/>
      <c r="BU117" s="44"/>
      <c r="BV117" s="44"/>
    </row>
    <row r="118" spans="13:74" ht="15.75" x14ac:dyDescent="0.25">
      <c r="M118" s="40"/>
      <c r="N118" s="44"/>
      <c r="O118" s="44"/>
      <c r="P118" s="44"/>
      <c r="Q118" s="44"/>
      <c r="R118" s="44"/>
      <c r="S118" s="44"/>
      <c r="T118" s="44"/>
      <c r="U118" s="44"/>
      <c r="V118" s="44"/>
      <c r="W118" s="44"/>
      <c r="X118" s="44"/>
      <c r="Y118" s="44"/>
      <c r="Z118" s="44"/>
      <c r="AA118" s="44"/>
      <c r="AB118" s="35"/>
      <c r="AC118" s="40"/>
      <c r="AD118" s="40"/>
      <c r="AE118" s="75"/>
      <c r="AF118" s="44"/>
      <c r="AG118" s="44"/>
      <c r="AH118" s="44"/>
      <c r="AI118" s="44"/>
      <c r="AJ118" s="44"/>
      <c r="AK118" s="44"/>
      <c r="AL118" s="44"/>
      <c r="AM118" s="44"/>
      <c r="AN118" s="44"/>
      <c r="AO118" s="44"/>
      <c r="AP118" s="44"/>
      <c r="AQ118" s="44"/>
      <c r="AR118" s="44"/>
      <c r="AS118" s="44"/>
      <c r="AT118" s="75"/>
      <c r="AU118" s="44"/>
      <c r="AV118" s="44"/>
      <c r="AW118" s="44"/>
      <c r="AX118" s="44"/>
      <c r="AY118" s="44"/>
      <c r="AZ118" s="44"/>
      <c r="BA118" s="44"/>
      <c r="BB118" s="44"/>
      <c r="BC118" s="44"/>
      <c r="BD118" s="44"/>
      <c r="BE118" s="44"/>
      <c r="BF118" s="44"/>
      <c r="BH118" s="40"/>
      <c r="BI118" s="44"/>
      <c r="BJ118" s="75"/>
      <c r="BK118" s="44"/>
      <c r="BL118" s="44"/>
      <c r="BM118" s="44"/>
      <c r="BN118" s="44"/>
      <c r="BO118" s="44"/>
      <c r="BP118" s="44"/>
      <c r="BQ118" s="44"/>
      <c r="BR118" s="44"/>
      <c r="BS118" s="44"/>
      <c r="BT118" s="44"/>
      <c r="BU118" s="44"/>
      <c r="BV118" s="44"/>
    </row>
    <row r="119" spans="13:74" ht="15.75" x14ac:dyDescent="0.25">
      <c r="M119" s="40"/>
      <c r="N119" s="44"/>
      <c r="O119" s="44"/>
      <c r="P119" s="44"/>
      <c r="Q119" s="44"/>
      <c r="R119" s="44"/>
      <c r="S119" s="44"/>
      <c r="T119" s="44"/>
      <c r="U119" s="44"/>
      <c r="V119" s="44"/>
      <c r="W119" s="44"/>
      <c r="X119" s="44"/>
      <c r="Y119" s="44"/>
      <c r="Z119" s="44"/>
      <c r="AA119" s="44"/>
      <c r="AB119" s="35"/>
      <c r="AC119" s="40"/>
      <c r="AD119" s="40"/>
      <c r="AE119" s="75"/>
      <c r="AF119" s="44"/>
      <c r="AG119" s="44"/>
      <c r="AH119" s="44"/>
      <c r="AI119" s="44"/>
      <c r="AJ119" s="44"/>
      <c r="AK119" s="44"/>
      <c r="AL119" s="44"/>
      <c r="AM119" s="44"/>
      <c r="AN119" s="44"/>
      <c r="AO119" s="44"/>
      <c r="AP119" s="44"/>
      <c r="AQ119" s="44"/>
      <c r="AR119" s="44"/>
      <c r="AS119" s="44"/>
      <c r="AT119" s="75"/>
      <c r="AU119" s="44"/>
      <c r="AV119" s="44"/>
      <c r="AW119" s="44"/>
      <c r="AX119" s="44"/>
      <c r="AY119" s="44"/>
      <c r="AZ119" s="44"/>
      <c r="BA119" s="44"/>
      <c r="BB119" s="44"/>
      <c r="BC119" s="44"/>
      <c r="BD119" s="44"/>
      <c r="BE119" s="44"/>
      <c r="BF119" s="44"/>
      <c r="BH119" s="40"/>
      <c r="BI119" s="44"/>
      <c r="BJ119" s="75"/>
      <c r="BK119" s="44"/>
      <c r="BL119" s="44"/>
      <c r="BM119" s="44"/>
      <c r="BN119" s="44"/>
      <c r="BO119" s="44"/>
      <c r="BP119" s="44"/>
      <c r="BQ119" s="44"/>
      <c r="BR119" s="44"/>
      <c r="BS119" s="44"/>
      <c r="BT119" s="44"/>
      <c r="BU119" s="44"/>
      <c r="BV119" s="44"/>
    </row>
    <row r="120" spans="13:74" ht="15.75" x14ac:dyDescent="0.25">
      <c r="M120" s="40"/>
      <c r="N120" s="44"/>
      <c r="O120" s="44"/>
      <c r="P120" s="44"/>
      <c r="Q120" s="44"/>
      <c r="R120" s="44"/>
      <c r="S120" s="44"/>
      <c r="T120" s="44"/>
      <c r="U120" s="44"/>
      <c r="V120" s="44"/>
      <c r="W120" s="44"/>
      <c r="X120" s="44"/>
      <c r="Y120" s="44"/>
      <c r="Z120" s="44"/>
      <c r="AA120" s="44"/>
      <c r="AB120" s="35"/>
      <c r="AC120" s="40"/>
      <c r="AD120" s="40"/>
      <c r="AE120" s="75"/>
      <c r="AF120" s="44"/>
      <c r="AG120" s="44"/>
      <c r="AH120" s="44"/>
      <c r="AI120" s="44"/>
      <c r="AJ120" s="44"/>
      <c r="AK120" s="44"/>
      <c r="AL120" s="44"/>
      <c r="AM120" s="44"/>
      <c r="AN120" s="44"/>
      <c r="AO120" s="44"/>
      <c r="AP120" s="44"/>
      <c r="AQ120" s="44"/>
      <c r="AR120" s="44"/>
      <c r="AS120" s="44"/>
      <c r="AT120" s="75"/>
      <c r="AU120" s="44"/>
      <c r="AV120" s="44"/>
      <c r="AW120" s="44"/>
      <c r="AX120" s="44"/>
      <c r="AY120" s="44"/>
      <c r="AZ120" s="44"/>
      <c r="BA120" s="44"/>
      <c r="BB120" s="44"/>
      <c r="BC120" s="44"/>
      <c r="BD120" s="44"/>
      <c r="BE120" s="44"/>
      <c r="BF120" s="44"/>
      <c r="BH120" s="40"/>
      <c r="BI120" s="44"/>
      <c r="BJ120" s="75"/>
      <c r="BK120" s="44"/>
      <c r="BL120" s="44"/>
      <c r="BM120" s="44"/>
      <c r="BN120" s="44"/>
      <c r="BO120" s="44"/>
      <c r="BP120" s="44"/>
      <c r="BQ120" s="44"/>
      <c r="BR120" s="44"/>
      <c r="BS120" s="44"/>
      <c r="BT120" s="44"/>
      <c r="BU120" s="44"/>
      <c r="BV120" s="44"/>
    </row>
    <row r="121" spans="13:74" ht="15.75" x14ac:dyDescent="0.25">
      <c r="M121" s="40"/>
      <c r="N121" s="44"/>
      <c r="O121" s="44"/>
      <c r="P121" s="44"/>
      <c r="Q121" s="44"/>
      <c r="R121" s="44"/>
      <c r="S121" s="44"/>
      <c r="T121" s="44"/>
      <c r="U121" s="44"/>
      <c r="V121" s="44"/>
      <c r="W121" s="44"/>
      <c r="X121" s="44"/>
      <c r="Y121" s="44"/>
      <c r="Z121" s="44"/>
      <c r="AA121" s="44"/>
      <c r="AB121" s="35"/>
      <c r="AC121" s="40"/>
      <c r="AD121" s="40"/>
      <c r="AE121" s="75"/>
      <c r="AF121" s="44"/>
      <c r="AG121" s="44"/>
      <c r="AH121" s="44"/>
      <c r="AI121" s="44"/>
      <c r="AJ121" s="44"/>
      <c r="AK121" s="44"/>
      <c r="AL121" s="44"/>
      <c r="AM121" s="44"/>
      <c r="AN121" s="44"/>
      <c r="AO121" s="44"/>
      <c r="AP121" s="44"/>
      <c r="AQ121" s="44"/>
      <c r="AR121" s="44"/>
      <c r="AS121" s="44"/>
      <c r="AT121" s="75"/>
      <c r="AU121" s="44"/>
      <c r="AV121" s="44"/>
      <c r="AW121" s="44"/>
      <c r="AX121" s="44"/>
      <c r="AY121" s="44"/>
      <c r="AZ121" s="44"/>
      <c r="BA121" s="44"/>
      <c r="BB121" s="44"/>
      <c r="BC121" s="44"/>
      <c r="BD121" s="44"/>
      <c r="BE121" s="44"/>
      <c r="BF121" s="44"/>
      <c r="BH121" s="40"/>
      <c r="BI121" s="44"/>
      <c r="BJ121" s="75"/>
      <c r="BK121" s="44"/>
      <c r="BL121" s="44"/>
      <c r="BM121" s="44"/>
      <c r="BN121" s="44"/>
      <c r="BO121" s="44"/>
      <c r="BP121" s="44"/>
      <c r="BQ121" s="44"/>
      <c r="BR121" s="44"/>
      <c r="BS121" s="44"/>
      <c r="BT121" s="44"/>
      <c r="BU121" s="44"/>
      <c r="BV121" s="44"/>
    </row>
    <row r="122" spans="13:74" ht="15.75" x14ac:dyDescent="0.25">
      <c r="M122" s="40"/>
      <c r="N122" s="44"/>
      <c r="O122" s="44"/>
      <c r="P122" s="44"/>
      <c r="Q122" s="44"/>
      <c r="R122" s="44"/>
      <c r="S122" s="44"/>
      <c r="T122" s="44"/>
      <c r="U122" s="44"/>
      <c r="V122" s="44"/>
      <c r="W122" s="44"/>
      <c r="X122" s="44"/>
      <c r="Y122" s="44"/>
      <c r="Z122" s="44"/>
      <c r="AA122" s="44"/>
      <c r="AB122" s="35"/>
      <c r="AC122" s="40"/>
      <c r="AD122" s="40"/>
      <c r="AE122" s="75"/>
      <c r="AF122" s="44"/>
      <c r="AG122" s="44"/>
      <c r="AH122" s="44"/>
      <c r="AI122" s="44"/>
      <c r="AJ122" s="44"/>
      <c r="AK122" s="44"/>
      <c r="AL122" s="44"/>
      <c r="AM122" s="44"/>
      <c r="AN122" s="44"/>
      <c r="AO122" s="44"/>
      <c r="AP122" s="44"/>
      <c r="AQ122" s="44"/>
      <c r="AR122" s="44"/>
      <c r="AS122" s="44"/>
      <c r="AT122" s="75"/>
      <c r="AU122" s="44"/>
      <c r="AV122" s="44"/>
      <c r="AW122" s="44"/>
      <c r="AX122" s="44"/>
      <c r="AY122" s="44"/>
      <c r="AZ122" s="44"/>
      <c r="BA122" s="44"/>
      <c r="BB122" s="44"/>
      <c r="BC122" s="44"/>
      <c r="BD122" s="44"/>
      <c r="BE122" s="44"/>
      <c r="BF122" s="44"/>
      <c r="BH122" s="40"/>
      <c r="BI122" s="44"/>
      <c r="BJ122" s="75"/>
      <c r="BK122" s="44"/>
      <c r="BL122" s="44"/>
      <c r="BM122" s="44"/>
      <c r="BN122" s="44"/>
      <c r="BO122" s="44"/>
      <c r="BP122" s="44"/>
      <c r="BQ122" s="44"/>
      <c r="BR122" s="44"/>
      <c r="BS122" s="44"/>
      <c r="BT122" s="44"/>
      <c r="BU122" s="44"/>
      <c r="BV122" s="44"/>
    </row>
    <row r="123" spans="13:74" ht="15.75" x14ac:dyDescent="0.25">
      <c r="M123" s="40"/>
      <c r="N123" s="44"/>
      <c r="O123" s="44"/>
      <c r="P123" s="44"/>
      <c r="Q123" s="44"/>
      <c r="R123" s="44"/>
      <c r="S123" s="44"/>
      <c r="T123" s="44"/>
      <c r="U123" s="44"/>
      <c r="V123" s="44"/>
      <c r="W123" s="44"/>
      <c r="X123" s="44"/>
      <c r="Y123" s="44"/>
      <c r="Z123" s="44"/>
      <c r="AA123" s="44"/>
      <c r="AB123" s="35"/>
      <c r="AC123" s="40"/>
      <c r="AD123" s="40"/>
      <c r="AE123" s="75"/>
      <c r="AF123" s="44"/>
      <c r="AG123" s="44"/>
      <c r="AH123" s="44"/>
      <c r="AI123" s="44"/>
      <c r="AJ123" s="44"/>
      <c r="AK123" s="44"/>
      <c r="AL123" s="44"/>
      <c r="AM123" s="44"/>
      <c r="AN123" s="44"/>
      <c r="AO123" s="44"/>
      <c r="AP123" s="44"/>
      <c r="AQ123" s="44"/>
      <c r="AR123" s="44"/>
      <c r="AS123" s="44"/>
      <c r="AT123" s="75"/>
      <c r="AU123" s="44"/>
      <c r="AV123" s="44"/>
      <c r="AW123" s="44"/>
      <c r="AX123" s="44"/>
      <c r="AY123" s="44"/>
      <c r="AZ123" s="44"/>
      <c r="BA123" s="44"/>
      <c r="BB123" s="44"/>
      <c r="BC123" s="44"/>
      <c r="BD123" s="44"/>
      <c r="BE123" s="44"/>
      <c r="BF123" s="44"/>
      <c r="BH123" s="40"/>
      <c r="BI123" s="44"/>
      <c r="BJ123" s="75"/>
      <c r="BK123" s="44"/>
      <c r="BL123" s="44"/>
      <c r="BM123" s="44"/>
      <c r="BN123" s="44"/>
      <c r="BO123" s="44"/>
      <c r="BP123" s="44"/>
      <c r="BQ123" s="44"/>
      <c r="BR123" s="44"/>
      <c r="BS123" s="44"/>
      <c r="BT123" s="44"/>
      <c r="BU123" s="44"/>
      <c r="BV123" s="44"/>
    </row>
    <row r="124" spans="13:74" ht="15.75" x14ac:dyDescent="0.25">
      <c r="M124" s="40"/>
      <c r="N124" s="44"/>
      <c r="O124" s="44"/>
      <c r="P124" s="44"/>
      <c r="Q124" s="44"/>
      <c r="R124" s="44"/>
      <c r="S124" s="44"/>
      <c r="T124" s="44"/>
      <c r="U124" s="44"/>
      <c r="V124" s="44"/>
      <c r="W124" s="44"/>
      <c r="X124" s="44"/>
      <c r="Y124" s="44"/>
      <c r="Z124" s="44"/>
      <c r="AA124" s="44"/>
      <c r="AB124" s="35"/>
      <c r="AC124" s="40"/>
      <c r="AD124" s="40"/>
      <c r="AE124" s="75"/>
      <c r="AF124" s="44"/>
      <c r="AG124" s="44"/>
      <c r="AH124" s="44"/>
      <c r="AI124" s="44"/>
      <c r="AJ124" s="44"/>
      <c r="AK124" s="44"/>
      <c r="AL124" s="44"/>
      <c r="AM124" s="44"/>
      <c r="AN124" s="44"/>
      <c r="AO124" s="44"/>
      <c r="AP124" s="44"/>
      <c r="AQ124" s="44"/>
      <c r="AR124" s="44"/>
      <c r="AS124" s="44"/>
      <c r="AT124" s="75"/>
      <c r="AU124" s="44"/>
      <c r="AV124" s="44"/>
      <c r="AW124" s="44"/>
      <c r="AX124" s="44"/>
      <c r="AY124" s="44"/>
      <c r="AZ124" s="44"/>
      <c r="BA124" s="44"/>
      <c r="BB124" s="44"/>
      <c r="BC124" s="44"/>
      <c r="BD124" s="44"/>
      <c r="BE124" s="44"/>
      <c r="BF124" s="44"/>
      <c r="BH124" s="40"/>
      <c r="BI124" s="44"/>
      <c r="BJ124" s="75"/>
      <c r="BK124" s="44"/>
      <c r="BL124" s="44"/>
      <c r="BM124" s="44"/>
      <c r="BN124" s="44"/>
      <c r="BO124" s="44"/>
      <c r="BP124" s="44"/>
      <c r="BQ124" s="44"/>
      <c r="BR124" s="44"/>
      <c r="BS124" s="44"/>
      <c r="BT124" s="44"/>
      <c r="BU124" s="44"/>
      <c r="BV124" s="44"/>
    </row>
    <row r="125" spans="13:74" ht="15.75" x14ac:dyDescent="0.25">
      <c r="M125" s="40"/>
      <c r="N125" s="44"/>
      <c r="O125" s="44"/>
      <c r="P125" s="44"/>
      <c r="Q125" s="44"/>
      <c r="R125" s="44"/>
      <c r="S125" s="44"/>
      <c r="T125" s="44"/>
      <c r="U125" s="44"/>
      <c r="V125" s="44"/>
      <c r="W125" s="44"/>
      <c r="X125" s="44"/>
      <c r="Y125" s="44"/>
      <c r="Z125" s="44"/>
      <c r="AA125" s="44"/>
      <c r="AB125" s="35"/>
      <c r="AC125" s="40"/>
      <c r="AD125" s="40"/>
      <c r="AE125" s="75"/>
      <c r="AF125" s="44"/>
      <c r="AG125" s="44"/>
      <c r="AH125" s="44"/>
      <c r="AI125" s="44"/>
      <c r="AJ125" s="44"/>
      <c r="AK125" s="44"/>
      <c r="AL125" s="44"/>
      <c r="AM125" s="44"/>
      <c r="AN125" s="44"/>
      <c r="AO125" s="44"/>
      <c r="AP125" s="44"/>
      <c r="AQ125" s="44"/>
      <c r="AR125" s="44"/>
      <c r="AS125" s="44"/>
      <c r="AT125" s="75"/>
      <c r="AU125" s="44"/>
      <c r="AV125" s="44"/>
      <c r="AW125" s="44"/>
      <c r="AX125" s="44"/>
      <c r="AY125" s="44"/>
      <c r="AZ125" s="44"/>
      <c r="BA125" s="44"/>
      <c r="BB125" s="44"/>
      <c r="BC125" s="44"/>
      <c r="BD125" s="44"/>
      <c r="BE125" s="44"/>
      <c r="BF125" s="44"/>
      <c r="BH125" s="40"/>
      <c r="BI125" s="44"/>
      <c r="BJ125" s="75"/>
      <c r="BK125" s="44"/>
      <c r="BL125" s="44"/>
      <c r="BM125" s="44"/>
      <c r="BN125" s="44"/>
      <c r="BO125" s="44"/>
      <c r="BP125" s="44"/>
      <c r="BQ125" s="44"/>
      <c r="BR125" s="44"/>
      <c r="BS125" s="44"/>
      <c r="BT125" s="44"/>
      <c r="BU125" s="44"/>
      <c r="BV125" s="44"/>
    </row>
    <row r="126" spans="13:74" ht="15.75" x14ac:dyDescent="0.25">
      <c r="M126" s="40"/>
      <c r="N126" s="44"/>
      <c r="O126" s="44"/>
      <c r="P126" s="44"/>
      <c r="Q126" s="44"/>
      <c r="R126" s="44"/>
      <c r="S126" s="44"/>
      <c r="T126" s="44"/>
      <c r="U126" s="44"/>
      <c r="V126" s="44"/>
      <c r="W126" s="44"/>
      <c r="X126" s="44"/>
      <c r="Y126" s="44"/>
      <c r="Z126" s="44"/>
      <c r="AA126" s="44"/>
      <c r="AB126" s="35"/>
      <c r="AC126" s="40"/>
      <c r="AD126" s="40"/>
      <c r="AE126" s="75"/>
      <c r="AF126" s="44"/>
      <c r="AG126" s="44"/>
      <c r="AH126" s="44"/>
      <c r="AI126" s="44"/>
      <c r="AJ126" s="44"/>
      <c r="AK126" s="44"/>
      <c r="AL126" s="44"/>
      <c r="AM126" s="44"/>
      <c r="AN126" s="44"/>
      <c r="AO126" s="44"/>
      <c r="AP126" s="44"/>
      <c r="AQ126" s="44"/>
      <c r="AR126" s="44"/>
      <c r="AS126" s="44"/>
      <c r="AT126" s="75"/>
      <c r="AU126" s="44"/>
      <c r="AV126" s="44"/>
      <c r="AW126" s="44"/>
      <c r="AX126" s="44"/>
      <c r="AY126" s="44"/>
      <c r="AZ126" s="44"/>
      <c r="BA126" s="44"/>
      <c r="BB126" s="44"/>
      <c r="BC126" s="44"/>
      <c r="BD126" s="44"/>
      <c r="BE126" s="44"/>
      <c r="BF126" s="44"/>
      <c r="BH126" s="40"/>
      <c r="BI126" s="44"/>
      <c r="BJ126" s="75"/>
      <c r="BK126" s="44"/>
      <c r="BL126" s="44"/>
      <c r="BM126" s="44"/>
      <c r="BN126" s="44"/>
      <c r="BO126" s="44"/>
      <c r="BP126" s="44"/>
      <c r="BQ126" s="44"/>
      <c r="BR126" s="44"/>
      <c r="BS126" s="44"/>
      <c r="BT126" s="44"/>
      <c r="BU126" s="44"/>
      <c r="BV126" s="44"/>
    </row>
    <row r="127" spans="13:74" ht="15.75" x14ac:dyDescent="0.25">
      <c r="M127" s="40"/>
      <c r="N127" s="44"/>
      <c r="O127" s="44"/>
      <c r="P127" s="44"/>
      <c r="Q127" s="44"/>
      <c r="R127" s="44"/>
      <c r="S127" s="44"/>
      <c r="T127" s="44"/>
      <c r="U127" s="44"/>
      <c r="V127" s="44"/>
      <c r="W127" s="44"/>
      <c r="X127" s="44"/>
      <c r="Y127" s="44"/>
      <c r="Z127" s="44"/>
      <c r="AA127" s="44"/>
      <c r="AB127" s="35"/>
      <c r="AC127" s="40"/>
      <c r="AD127" s="40"/>
      <c r="AE127" s="75"/>
      <c r="AF127" s="44"/>
      <c r="AG127" s="44"/>
      <c r="AH127" s="44"/>
      <c r="AI127" s="44"/>
      <c r="AJ127" s="44"/>
      <c r="AK127" s="44"/>
      <c r="AL127" s="44"/>
      <c r="AM127" s="44"/>
      <c r="AN127" s="44"/>
      <c r="AO127" s="44"/>
      <c r="AP127" s="44"/>
      <c r="AQ127" s="44"/>
      <c r="AR127" s="44"/>
      <c r="AS127" s="44"/>
      <c r="AT127" s="75"/>
      <c r="AU127" s="44"/>
      <c r="AV127" s="44"/>
      <c r="AW127" s="44"/>
      <c r="AX127" s="44"/>
      <c r="AY127" s="44"/>
      <c r="AZ127" s="44"/>
      <c r="BA127" s="44"/>
      <c r="BB127" s="44"/>
      <c r="BC127" s="44"/>
      <c r="BD127" s="44"/>
      <c r="BE127" s="44"/>
      <c r="BF127" s="44"/>
      <c r="BH127" s="40"/>
      <c r="BI127" s="44"/>
      <c r="BJ127" s="75"/>
      <c r="BK127" s="44"/>
      <c r="BL127" s="44"/>
      <c r="BM127" s="44"/>
      <c r="BN127" s="44"/>
      <c r="BO127" s="44"/>
      <c r="BP127" s="44"/>
      <c r="BQ127" s="44"/>
      <c r="BR127" s="44"/>
      <c r="BS127" s="44"/>
      <c r="BT127" s="44"/>
      <c r="BU127" s="44"/>
      <c r="BV127" s="44"/>
    </row>
    <row r="128" spans="13:74" ht="15.75" x14ac:dyDescent="0.25">
      <c r="M128" s="40"/>
      <c r="N128" s="44"/>
      <c r="O128" s="44"/>
      <c r="P128" s="44"/>
      <c r="Q128" s="44"/>
      <c r="R128" s="44"/>
      <c r="S128" s="44"/>
      <c r="T128" s="44"/>
      <c r="U128" s="44"/>
      <c r="V128" s="44"/>
      <c r="W128" s="44"/>
      <c r="X128" s="44"/>
      <c r="Y128" s="44"/>
      <c r="Z128" s="44"/>
      <c r="AA128" s="44"/>
      <c r="AB128" s="35"/>
      <c r="AC128" s="40"/>
      <c r="AD128" s="40"/>
      <c r="AE128" s="75"/>
      <c r="AF128" s="44"/>
      <c r="AG128" s="44"/>
      <c r="AH128" s="44"/>
      <c r="AI128" s="44"/>
      <c r="AJ128" s="44"/>
      <c r="AK128" s="44"/>
      <c r="AL128" s="44"/>
      <c r="AM128" s="44"/>
      <c r="AN128" s="44"/>
      <c r="AO128" s="44"/>
      <c r="AP128" s="44"/>
      <c r="AQ128" s="44"/>
      <c r="AR128" s="44"/>
      <c r="AS128" s="44"/>
      <c r="AT128" s="75"/>
      <c r="AU128" s="44"/>
      <c r="AV128" s="44"/>
      <c r="AW128" s="44"/>
      <c r="AX128" s="44"/>
      <c r="AY128" s="44"/>
      <c r="AZ128" s="44"/>
      <c r="BA128" s="44"/>
      <c r="BB128" s="44"/>
      <c r="BC128" s="44"/>
      <c r="BD128" s="44"/>
      <c r="BE128" s="44"/>
      <c r="BF128" s="44"/>
      <c r="BH128" s="40"/>
      <c r="BI128" s="44"/>
      <c r="BJ128" s="75"/>
      <c r="BK128" s="44"/>
      <c r="BL128" s="44"/>
      <c r="BM128" s="44"/>
      <c r="BN128" s="44"/>
      <c r="BO128" s="44"/>
      <c r="BP128" s="44"/>
      <c r="BQ128" s="44"/>
      <c r="BR128" s="44"/>
      <c r="BS128" s="44"/>
      <c r="BT128" s="44"/>
      <c r="BU128" s="44"/>
      <c r="BV128" s="44"/>
    </row>
    <row r="129" spans="13:74" ht="15.75" x14ac:dyDescent="0.25">
      <c r="M129" s="40"/>
      <c r="N129" s="44"/>
      <c r="O129" s="44"/>
      <c r="P129" s="44"/>
      <c r="Q129" s="44"/>
      <c r="R129" s="44"/>
      <c r="S129" s="44"/>
      <c r="T129" s="44"/>
      <c r="U129" s="44"/>
      <c r="V129" s="44"/>
      <c r="W129" s="44"/>
      <c r="X129" s="44"/>
      <c r="Y129" s="44"/>
      <c r="Z129" s="44"/>
      <c r="AA129" s="44"/>
      <c r="AB129" s="35"/>
      <c r="AC129" s="40"/>
      <c r="AD129" s="40"/>
      <c r="AE129" s="75"/>
      <c r="AF129" s="44"/>
      <c r="AG129" s="44"/>
      <c r="AH129" s="44"/>
      <c r="AI129" s="44"/>
      <c r="AJ129" s="44"/>
      <c r="AK129" s="44"/>
      <c r="AL129" s="44"/>
      <c r="AM129" s="44"/>
      <c r="AN129" s="44"/>
      <c r="AO129" s="44"/>
      <c r="AP129" s="44"/>
      <c r="AQ129" s="44"/>
      <c r="AR129" s="44"/>
      <c r="AS129" s="44"/>
      <c r="AT129" s="75"/>
      <c r="AU129" s="44"/>
      <c r="AV129" s="44"/>
      <c r="AW129" s="44"/>
      <c r="AX129" s="44"/>
      <c r="AY129" s="44"/>
      <c r="AZ129" s="44"/>
      <c r="BA129" s="44"/>
      <c r="BB129" s="44"/>
      <c r="BC129" s="44"/>
      <c r="BD129" s="44"/>
      <c r="BE129" s="44"/>
      <c r="BF129" s="44"/>
      <c r="BH129" s="40"/>
      <c r="BI129" s="44"/>
      <c r="BJ129" s="75"/>
      <c r="BK129" s="44"/>
      <c r="BL129" s="44"/>
      <c r="BM129" s="44"/>
      <c r="BN129" s="44"/>
      <c r="BO129" s="44"/>
      <c r="BP129" s="44"/>
      <c r="BQ129" s="44"/>
      <c r="BR129" s="44"/>
      <c r="BS129" s="44"/>
      <c r="BT129" s="44"/>
      <c r="BU129" s="44"/>
      <c r="BV129" s="44"/>
    </row>
    <row r="130" spans="13:74" ht="15.75" x14ac:dyDescent="0.25">
      <c r="M130" s="40"/>
      <c r="N130" s="44"/>
      <c r="O130" s="44"/>
      <c r="P130" s="44"/>
      <c r="Q130" s="44"/>
      <c r="R130" s="44"/>
      <c r="S130" s="44"/>
      <c r="T130" s="44"/>
      <c r="U130" s="44"/>
      <c r="V130" s="44"/>
      <c r="W130" s="44"/>
      <c r="X130" s="44"/>
      <c r="Y130" s="44"/>
      <c r="Z130" s="44"/>
      <c r="AA130" s="44"/>
      <c r="AB130" s="35"/>
      <c r="AC130" s="40"/>
      <c r="AD130" s="40"/>
      <c r="AE130" s="75"/>
      <c r="AF130" s="44"/>
      <c r="AG130" s="44"/>
      <c r="AH130" s="44"/>
      <c r="AI130" s="44"/>
      <c r="AJ130" s="44"/>
      <c r="AK130" s="44"/>
      <c r="AL130" s="44"/>
      <c r="AM130" s="44"/>
      <c r="AN130" s="44"/>
      <c r="AO130" s="44"/>
      <c r="AP130" s="44"/>
      <c r="AQ130" s="44"/>
      <c r="AR130" s="44"/>
      <c r="AS130" s="44"/>
      <c r="AT130" s="75"/>
      <c r="AU130" s="44"/>
      <c r="AV130" s="44"/>
      <c r="AW130" s="44"/>
      <c r="AX130" s="44"/>
      <c r="AY130" s="44"/>
      <c r="AZ130" s="44"/>
      <c r="BA130" s="44"/>
      <c r="BB130" s="44"/>
      <c r="BC130" s="44"/>
      <c r="BD130" s="44"/>
      <c r="BE130" s="44"/>
      <c r="BF130" s="44"/>
      <c r="BH130" s="40"/>
      <c r="BI130" s="44"/>
      <c r="BJ130" s="75"/>
      <c r="BK130" s="44"/>
      <c r="BL130" s="44"/>
      <c r="BM130" s="44"/>
      <c r="BN130" s="44"/>
      <c r="BO130" s="44"/>
      <c r="BP130" s="44"/>
      <c r="BQ130" s="44"/>
      <c r="BR130" s="44"/>
      <c r="BS130" s="44"/>
      <c r="BT130" s="44"/>
      <c r="BU130" s="44"/>
      <c r="BV130" s="44"/>
    </row>
    <row r="131" spans="13:74" ht="15.75" x14ac:dyDescent="0.25">
      <c r="M131" s="40"/>
      <c r="N131" s="44"/>
      <c r="O131" s="44"/>
      <c r="P131" s="44"/>
      <c r="Q131" s="44"/>
      <c r="R131" s="44"/>
      <c r="S131" s="44"/>
      <c r="T131" s="44"/>
      <c r="U131" s="44"/>
      <c r="V131" s="44"/>
      <c r="W131" s="44"/>
      <c r="X131" s="44"/>
      <c r="Y131" s="44"/>
      <c r="Z131" s="44"/>
      <c r="AA131" s="44"/>
      <c r="AB131" s="35"/>
      <c r="AC131" s="40"/>
      <c r="AD131" s="40"/>
      <c r="AE131" s="75"/>
      <c r="AF131" s="44"/>
      <c r="AG131" s="44"/>
      <c r="AH131" s="44"/>
      <c r="AI131" s="44"/>
      <c r="AJ131" s="44"/>
      <c r="AK131" s="44"/>
      <c r="AL131" s="44"/>
      <c r="AM131" s="44"/>
      <c r="AN131" s="44"/>
      <c r="AO131" s="44"/>
      <c r="AP131" s="44"/>
      <c r="AQ131" s="44"/>
      <c r="AR131" s="44"/>
      <c r="AS131" s="44"/>
      <c r="AT131" s="75"/>
      <c r="AU131" s="44"/>
      <c r="AV131" s="44"/>
      <c r="AW131" s="44"/>
      <c r="AX131" s="44"/>
      <c r="AY131" s="44"/>
      <c r="AZ131" s="44"/>
      <c r="BA131" s="44"/>
      <c r="BB131" s="44"/>
      <c r="BC131" s="44"/>
      <c r="BD131" s="44"/>
      <c r="BE131" s="44"/>
      <c r="BF131" s="44"/>
      <c r="BH131" s="40"/>
      <c r="BI131" s="44"/>
      <c r="BJ131" s="75"/>
      <c r="BK131" s="44"/>
      <c r="BL131" s="44"/>
      <c r="BM131" s="44"/>
      <c r="BN131" s="44"/>
      <c r="BO131" s="44"/>
      <c r="BP131" s="44"/>
      <c r="BQ131" s="44"/>
      <c r="BR131" s="44"/>
      <c r="BS131" s="44"/>
      <c r="BT131" s="44"/>
      <c r="BU131" s="44"/>
      <c r="BV131" s="44"/>
    </row>
    <row r="132" spans="13:74" ht="15.75" x14ac:dyDescent="0.25">
      <c r="M132" s="40"/>
      <c r="N132" s="44"/>
      <c r="O132" s="44"/>
      <c r="P132" s="44"/>
      <c r="Q132" s="44"/>
      <c r="R132" s="44"/>
      <c r="S132" s="44"/>
      <c r="T132" s="44"/>
      <c r="U132" s="44"/>
      <c r="V132" s="44"/>
      <c r="W132" s="44"/>
      <c r="X132" s="44"/>
      <c r="Y132" s="44"/>
      <c r="Z132" s="44"/>
      <c r="AA132" s="44"/>
      <c r="AB132" s="35"/>
      <c r="AC132" s="40"/>
      <c r="AD132" s="40"/>
      <c r="AE132" s="75"/>
      <c r="AF132" s="44"/>
      <c r="AG132" s="44"/>
      <c r="AH132" s="44"/>
      <c r="AI132" s="44"/>
      <c r="AJ132" s="44"/>
      <c r="AK132" s="44"/>
      <c r="AL132" s="44"/>
      <c r="AM132" s="44"/>
      <c r="AN132" s="44"/>
      <c r="AO132" s="44"/>
      <c r="AP132" s="44"/>
      <c r="AQ132" s="44"/>
      <c r="AR132" s="44"/>
      <c r="AS132" s="44"/>
      <c r="AT132" s="75"/>
      <c r="AU132" s="44"/>
      <c r="AV132" s="44"/>
      <c r="AW132" s="44"/>
      <c r="AX132" s="44"/>
      <c r="AY132" s="44"/>
      <c r="AZ132" s="44"/>
      <c r="BA132" s="44"/>
      <c r="BB132" s="44"/>
      <c r="BC132" s="44"/>
      <c r="BD132" s="44"/>
      <c r="BE132" s="44"/>
      <c r="BF132" s="44"/>
      <c r="BH132" s="40"/>
      <c r="BI132" s="44"/>
      <c r="BJ132" s="75"/>
      <c r="BK132" s="44"/>
      <c r="BL132" s="44"/>
      <c r="BM132" s="44"/>
      <c r="BN132" s="44"/>
      <c r="BO132" s="44"/>
      <c r="BP132" s="44"/>
      <c r="BQ132" s="44"/>
      <c r="BR132" s="44"/>
      <c r="BS132" s="44"/>
      <c r="BT132" s="44"/>
      <c r="BU132" s="44"/>
      <c r="BV132" s="44"/>
    </row>
    <row r="133" spans="13:74" ht="15.75" x14ac:dyDescent="0.25">
      <c r="M133" s="40"/>
      <c r="N133" s="44"/>
      <c r="O133" s="44"/>
      <c r="P133" s="44"/>
      <c r="Q133" s="44"/>
      <c r="R133" s="44"/>
      <c r="S133" s="44"/>
      <c r="T133" s="44"/>
      <c r="U133" s="44"/>
      <c r="V133" s="44"/>
      <c r="W133" s="44"/>
      <c r="X133" s="44"/>
      <c r="Y133" s="44"/>
      <c r="Z133" s="44"/>
      <c r="AA133" s="44"/>
      <c r="AB133" s="35"/>
      <c r="AC133" s="40"/>
      <c r="AD133" s="40"/>
      <c r="AE133" s="75"/>
      <c r="AF133" s="44"/>
      <c r="AG133" s="44"/>
      <c r="AH133" s="44"/>
      <c r="AI133" s="44"/>
      <c r="AJ133" s="44"/>
      <c r="AK133" s="44"/>
      <c r="AL133" s="44"/>
      <c r="AM133" s="44"/>
      <c r="AN133" s="44"/>
      <c r="AO133" s="44"/>
      <c r="AP133" s="44"/>
      <c r="AQ133" s="44"/>
      <c r="AR133" s="44"/>
      <c r="AS133" s="44"/>
      <c r="AT133" s="75"/>
      <c r="AU133" s="44"/>
      <c r="AV133" s="44"/>
      <c r="AW133" s="44"/>
      <c r="AX133" s="44"/>
      <c r="AY133" s="44"/>
      <c r="AZ133" s="44"/>
      <c r="BA133" s="44"/>
      <c r="BB133" s="44"/>
      <c r="BC133" s="44"/>
      <c r="BD133" s="44"/>
      <c r="BE133" s="44"/>
      <c r="BF133" s="44"/>
      <c r="BH133" s="40"/>
      <c r="BI133" s="44"/>
      <c r="BJ133" s="75"/>
      <c r="BK133" s="44"/>
      <c r="BL133" s="44"/>
      <c r="BM133" s="44"/>
      <c r="BN133" s="44"/>
      <c r="BO133" s="44"/>
      <c r="BP133" s="44"/>
      <c r="BQ133" s="44"/>
      <c r="BR133" s="44"/>
      <c r="BS133" s="44"/>
      <c r="BT133" s="44"/>
      <c r="BU133" s="44"/>
      <c r="BV133" s="44"/>
    </row>
    <row r="134" spans="13:74" ht="15.75" x14ac:dyDescent="0.25">
      <c r="M134" s="40"/>
      <c r="N134" s="44"/>
      <c r="O134" s="44"/>
      <c r="P134" s="44"/>
      <c r="Q134" s="44"/>
      <c r="R134" s="44"/>
      <c r="S134" s="44"/>
      <c r="T134" s="44"/>
      <c r="U134" s="44"/>
      <c r="V134" s="44"/>
      <c r="W134" s="44"/>
      <c r="X134" s="44"/>
      <c r="Y134" s="44"/>
      <c r="Z134" s="44"/>
      <c r="AA134" s="44"/>
      <c r="AB134" s="35"/>
      <c r="AC134" s="40"/>
      <c r="AD134" s="40"/>
      <c r="AE134" s="75"/>
      <c r="AF134" s="44"/>
      <c r="AG134" s="44"/>
      <c r="AH134" s="44"/>
      <c r="AI134" s="44"/>
      <c r="AJ134" s="44"/>
      <c r="AK134" s="44"/>
      <c r="AL134" s="44"/>
      <c r="AM134" s="44"/>
      <c r="AN134" s="44"/>
      <c r="AO134" s="44"/>
      <c r="AP134" s="44"/>
      <c r="AQ134" s="44"/>
      <c r="AR134" s="44"/>
      <c r="AS134" s="44"/>
      <c r="AT134" s="75"/>
      <c r="AU134" s="44"/>
      <c r="AV134" s="44"/>
      <c r="AW134" s="44"/>
      <c r="AX134" s="44"/>
      <c r="AY134" s="44"/>
      <c r="AZ134" s="44"/>
      <c r="BA134" s="44"/>
      <c r="BB134" s="44"/>
      <c r="BC134" s="44"/>
      <c r="BD134" s="44"/>
      <c r="BE134" s="44"/>
      <c r="BF134" s="44"/>
      <c r="BH134" s="40"/>
      <c r="BI134" s="44"/>
      <c r="BJ134" s="75"/>
      <c r="BK134" s="44"/>
      <c r="BL134" s="44"/>
      <c r="BM134" s="44"/>
      <c r="BN134" s="44"/>
      <c r="BO134" s="44"/>
      <c r="BP134" s="44"/>
      <c r="BQ134" s="44"/>
      <c r="BR134" s="44"/>
      <c r="BS134" s="44"/>
      <c r="BT134" s="44"/>
      <c r="BU134" s="44"/>
      <c r="BV134" s="44"/>
    </row>
    <row r="135" spans="13:74" ht="15.75" x14ac:dyDescent="0.25">
      <c r="M135" s="40"/>
      <c r="N135" s="44"/>
      <c r="O135" s="44"/>
      <c r="P135" s="44"/>
      <c r="Q135" s="44"/>
      <c r="R135" s="44"/>
      <c r="S135" s="44"/>
      <c r="T135" s="44"/>
      <c r="U135" s="44"/>
      <c r="V135" s="44"/>
      <c r="W135" s="44"/>
      <c r="X135" s="44"/>
      <c r="Y135" s="44"/>
      <c r="Z135" s="44"/>
      <c r="AA135" s="44"/>
      <c r="AB135" s="35"/>
      <c r="AC135" s="40"/>
      <c r="AD135" s="40"/>
      <c r="AE135" s="75"/>
      <c r="AF135" s="44"/>
      <c r="AG135" s="44"/>
      <c r="AH135" s="44"/>
      <c r="AI135" s="44"/>
      <c r="AJ135" s="44"/>
      <c r="AK135" s="44"/>
      <c r="AL135" s="44"/>
      <c r="AM135" s="44"/>
      <c r="AN135" s="44"/>
      <c r="AO135" s="44"/>
      <c r="AP135" s="44"/>
      <c r="AQ135" s="44"/>
      <c r="AR135" s="44"/>
      <c r="AS135" s="44"/>
      <c r="AT135" s="75"/>
      <c r="AU135" s="44"/>
      <c r="AV135" s="44"/>
      <c r="AW135" s="44"/>
      <c r="AX135" s="44"/>
      <c r="AY135" s="44"/>
      <c r="AZ135" s="44"/>
      <c r="BA135" s="44"/>
      <c r="BB135" s="44"/>
      <c r="BC135" s="44"/>
      <c r="BD135" s="44"/>
      <c r="BE135" s="44"/>
      <c r="BF135" s="44"/>
      <c r="BH135" s="40"/>
      <c r="BI135" s="44"/>
      <c r="BJ135" s="75"/>
      <c r="BK135" s="44"/>
      <c r="BL135" s="44"/>
      <c r="BM135" s="44"/>
      <c r="BN135" s="44"/>
      <c r="BO135" s="44"/>
      <c r="BP135" s="44"/>
      <c r="BQ135" s="44"/>
      <c r="BR135" s="44"/>
      <c r="BS135" s="44"/>
      <c r="BT135" s="44"/>
      <c r="BU135" s="44"/>
      <c r="BV135" s="44"/>
    </row>
    <row r="136" spans="13:74" ht="15.75" x14ac:dyDescent="0.25">
      <c r="M136" s="40"/>
      <c r="N136" s="44"/>
      <c r="O136" s="44"/>
      <c r="P136" s="44"/>
      <c r="Q136" s="44"/>
      <c r="R136" s="44"/>
      <c r="S136" s="44"/>
      <c r="T136" s="44"/>
      <c r="U136" s="44"/>
      <c r="V136" s="44"/>
      <c r="W136" s="44"/>
      <c r="X136" s="44"/>
      <c r="Y136" s="44"/>
      <c r="Z136" s="44"/>
      <c r="AA136" s="44"/>
      <c r="AB136" s="35"/>
      <c r="AC136" s="40"/>
      <c r="AD136" s="40"/>
      <c r="AE136" s="75"/>
      <c r="AF136" s="44"/>
      <c r="AG136" s="44"/>
      <c r="AH136" s="44"/>
      <c r="AI136" s="44"/>
      <c r="AJ136" s="44"/>
      <c r="AK136" s="44"/>
      <c r="AL136" s="44"/>
      <c r="AM136" s="44"/>
      <c r="AN136" s="44"/>
      <c r="AO136" s="44"/>
      <c r="AP136" s="44"/>
      <c r="AQ136" s="44"/>
      <c r="AR136" s="44"/>
      <c r="AS136" s="44"/>
      <c r="AT136" s="75"/>
      <c r="AU136" s="44"/>
      <c r="AV136" s="44"/>
      <c r="AW136" s="44"/>
      <c r="AX136" s="44"/>
      <c r="AY136" s="44"/>
      <c r="AZ136" s="44"/>
      <c r="BA136" s="44"/>
      <c r="BB136" s="44"/>
      <c r="BC136" s="44"/>
      <c r="BD136" s="44"/>
      <c r="BE136" s="44"/>
      <c r="BF136" s="44"/>
      <c r="BH136" s="40"/>
      <c r="BI136" s="44"/>
      <c r="BJ136" s="75"/>
      <c r="BK136" s="44"/>
      <c r="BL136" s="44"/>
      <c r="BM136" s="44"/>
      <c r="BN136" s="44"/>
      <c r="BO136" s="44"/>
      <c r="BP136" s="44"/>
      <c r="BQ136" s="44"/>
      <c r="BR136" s="44"/>
      <c r="BS136" s="44"/>
      <c r="BT136" s="44"/>
      <c r="BU136" s="44"/>
      <c r="BV136" s="44"/>
    </row>
    <row r="137" spans="13:74" ht="15.75" x14ac:dyDescent="0.25">
      <c r="M137" s="40"/>
      <c r="N137" s="44"/>
      <c r="O137" s="44"/>
      <c r="P137" s="44"/>
      <c r="Q137" s="44"/>
      <c r="R137" s="44"/>
      <c r="S137" s="44"/>
      <c r="T137" s="44"/>
      <c r="U137" s="44"/>
      <c r="V137" s="44"/>
      <c r="W137" s="44"/>
      <c r="X137" s="44"/>
      <c r="Y137" s="44"/>
      <c r="Z137" s="44"/>
      <c r="AA137" s="44"/>
      <c r="AB137" s="35"/>
      <c r="AC137" s="40"/>
      <c r="AD137" s="40"/>
      <c r="AE137" s="75"/>
      <c r="AF137" s="44"/>
      <c r="AG137" s="44"/>
      <c r="AH137" s="44"/>
      <c r="AI137" s="44"/>
      <c r="AJ137" s="44"/>
      <c r="AK137" s="44"/>
      <c r="AL137" s="44"/>
      <c r="AM137" s="44"/>
      <c r="AN137" s="44"/>
      <c r="AO137" s="44"/>
      <c r="AP137" s="44"/>
      <c r="AQ137" s="44"/>
      <c r="AR137" s="44"/>
      <c r="AS137" s="44"/>
      <c r="AT137" s="75"/>
      <c r="AU137" s="44"/>
      <c r="AV137" s="44"/>
      <c r="AW137" s="44"/>
      <c r="AX137" s="44"/>
      <c r="AY137" s="44"/>
      <c r="AZ137" s="44"/>
      <c r="BA137" s="44"/>
      <c r="BB137" s="44"/>
      <c r="BC137" s="44"/>
      <c r="BD137" s="44"/>
      <c r="BE137" s="44"/>
      <c r="BF137" s="44"/>
      <c r="BH137" s="40"/>
      <c r="BI137" s="44"/>
      <c r="BJ137" s="75"/>
      <c r="BK137" s="44"/>
      <c r="BL137" s="44"/>
      <c r="BM137" s="44"/>
      <c r="BN137" s="44"/>
      <c r="BO137" s="44"/>
      <c r="BP137" s="44"/>
      <c r="BQ137" s="44"/>
      <c r="BR137" s="44"/>
      <c r="BS137" s="44"/>
      <c r="BT137" s="44"/>
      <c r="BU137" s="44"/>
      <c r="BV137" s="44"/>
    </row>
    <row r="138" spans="13:74" ht="15.75" x14ac:dyDescent="0.25">
      <c r="M138" s="40"/>
      <c r="N138" s="44"/>
      <c r="O138" s="44"/>
      <c r="P138" s="44"/>
      <c r="Q138" s="44"/>
      <c r="R138" s="44"/>
      <c r="S138" s="44"/>
      <c r="T138" s="44"/>
      <c r="U138" s="44"/>
      <c r="V138" s="44"/>
      <c r="W138" s="44"/>
      <c r="X138" s="44"/>
      <c r="Y138" s="44"/>
      <c r="Z138" s="44"/>
      <c r="AA138" s="44"/>
      <c r="AB138" s="35"/>
      <c r="AC138" s="40"/>
      <c r="AD138" s="40"/>
      <c r="AE138" s="75"/>
      <c r="AF138" s="44"/>
      <c r="AG138" s="44"/>
      <c r="AH138" s="44"/>
      <c r="AI138" s="44"/>
      <c r="AJ138" s="44"/>
      <c r="AK138" s="44"/>
      <c r="AL138" s="44"/>
      <c r="AM138" s="44"/>
      <c r="AN138" s="44"/>
      <c r="AO138" s="44"/>
      <c r="AP138" s="44"/>
      <c r="AQ138" s="44"/>
      <c r="AR138" s="44"/>
      <c r="AS138" s="44"/>
      <c r="AT138" s="75"/>
      <c r="AU138" s="44"/>
      <c r="AV138" s="44"/>
      <c r="AW138" s="44"/>
      <c r="AX138" s="44"/>
      <c r="AY138" s="44"/>
      <c r="AZ138" s="44"/>
      <c r="BA138" s="44"/>
      <c r="BB138" s="44"/>
      <c r="BC138" s="44"/>
      <c r="BD138" s="44"/>
      <c r="BE138" s="44"/>
      <c r="BF138" s="44"/>
      <c r="BH138" s="40"/>
      <c r="BI138" s="44"/>
      <c r="BJ138" s="75"/>
      <c r="BK138" s="44"/>
      <c r="BL138" s="44"/>
      <c r="BM138" s="44"/>
      <c r="BN138" s="44"/>
      <c r="BO138" s="44"/>
      <c r="BP138" s="44"/>
      <c r="BQ138" s="44"/>
      <c r="BR138" s="44"/>
      <c r="BS138" s="44"/>
      <c r="BT138" s="44"/>
      <c r="BU138" s="44"/>
      <c r="BV138" s="44"/>
    </row>
    <row r="139" spans="13:74" ht="15.75" x14ac:dyDescent="0.25">
      <c r="M139" s="40"/>
      <c r="N139" s="44"/>
      <c r="O139" s="44"/>
      <c r="P139" s="44"/>
      <c r="Q139" s="44"/>
      <c r="R139" s="44"/>
      <c r="S139" s="44"/>
      <c r="T139" s="44"/>
      <c r="U139" s="44"/>
      <c r="V139" s="44"/>
      <c r="W139" s="44"/>
      <c r="X139" s="44"/>
      <c r="Y139" s="44"/>
      <c r="Z139" s="44"/>
      <c r="AA139" s="44"/>
      <c r="AB139" s="35"/>
      <c r="AC139" s="40"/>
      <c r="AD139" s="40"/>
      <c r="AE139" s="75"/>
      <c r="AF139" s="44"/>
      <c r="AG139" s="44"/>
      <c r="AH139" s="44"/>
      <c r="AI139" s="44"/>
      <c r="AJ139" s="44"/>
      <c r="AK139" s="44"/>
      <c r="AL139" s="44"/>
      <c r="AM139" s="44"/>
      <c r="AN139" s="44"/>
      <c r="AO139" s="44"/>
      <c r="AP139" s="44"/>
      <c r="AQ139" s="44"/>
      <c r="AR139" s="44"/>
      <c r="AS139" s="44"/>
      <c r="AT139" s="75"/>
      <c r="AU139" s="44"/>
      <c r="AV139" s="44"/>
      <c r="AW139" s="44"/>
      <c r="AX139" s="44"/>
      <c r="AY139" s="44"/>
      <c r="AZ139" s="44"/>
      <c r="BA139" s="44"/>
      <c r="BB139" s="44"/>
      <c r="BC139" s="44"/>
      <c r="BD139" s="44"/>
      <c r="BE139" s="44"/>
      <c r="BF139" s="44"/>
      <c r="BH139" s="40"/>
      <c r="BI139" s="44"/>
      <c r="BJ139" s="75"/>
      <c r="BK139" s="44"/>
      <c r="BL139" s="44"/>
      <c r="BM139" s="44"/>
      <c r="BN139" s="44"/>
      <c r="BO139" s="44"/>
      <c r="BP139" s="44"/>
      <c r="BQ139" s="44"/>
      <c r="BR139" s="44"/>
      <c r="BS139" s="44"/>
      <c r="BT139" s="44"/>
      <c r="BU139" s="44"/>
      <c r="BV139" s="44"/>
    </row>
    <row r="140" spans="13:74" ht="15.75" x14ac:dyDescent="0.25">
      <c r="M140" s="40"/>
      <c r="N140" s="44"/>
      <c r="O140" s="44"/>
      <c r="P140" s="44"/>
      <c r="Q140" s="44"/>
      <c r="R140" s="44"/>
      <c r="S140" s="44"/>
      <c r="T140" s="44"/>
      <c r="U140" s="44"/>
      <c r="V140" s="44"/>
      <c r="W140" s="44"/>
      <c r="X140" s="44"/>
      <c r="Y140" s="44"/>
      <c r="Z140" s="44"/>
      <c r="AA140" s="44"/>
      <c r="AB140" s="35"/>
      <c r="AC140" s="40"/>
      <c r="AD140" s="40"/>
      <c r="AE140" s="75"/>
      <c r="AF140" s="44"/>
      <c r="AG140" s="44"/>
      <c r="AH140" s="44"/>
      <c r="AI140" s="44"/>
      <c r="AJ140" s="44"/>
      <c r="AK140" s="44"/>
      <c r="AL140" s="44"/>
      <c r="AM140" s="44"/>
      <c r="AN140" s="44"/>
      <c r="AO140" s="44"/>
      <c r="AP140" s="44"/>
      <c r="AQ140" s="44"/>
      <c r="AR140" s="44"/>
      <c r="AS140" s="44"/>
      <c r="AT140" s="75"/>
      <c r="AU140" s="44"/>
      <c r="AV140" s="44"/>
      <c r="AW140" s="44"/>
      <c r="AX140" s="44"/>
      <c r="AY140" s="44"/>
      <c r="AZ140" s="44"/>
      <c r="BA140" s="44"/>
      <c r="BB140" s="44"/>
      <c r="BC140" s="44"/>
      <c r="BD140" s="44"/>
      <c r="BE140" s="44"/>
      <c r="BF140" s="44"/>
      <c r="BH140" s="40"/>
      <c r="BI140" s="44"/>
      <c r="BJ140" s="75"/>
      <c r="BK140" s="44"/>
      <c r="BL140" s="44"/>
      <c r="BM140" s="44"/>
      <c r="BN140" s="44"/>
      <c r="BO140" s="44"/>
      <c r="BP140" s="44"/>
      <c r="BQ140" s="44"/>
      <c r="BR140" s="44"/>
      <c r="BS140" s="44"/>
      <c r="BT140" s="44"/>
      <c r="BU140" s="44"/>
      <c r="BV140" s="44"/>
    </row>
    <row r="141" spans="13:74" ht="15.75" x14ac:dyDescent="0.25">
      <c r="M141" s="40"/>
      <c r="N141" s="44"/>
      <c r="O141" s="44"/>
      <c r="P141" s="44"/>
      <c r="Q141" s="44"/>
      <c r="R141" s="44"/>
      <c r="S141" s="44"/>
      <c r="T141" s="44"/>
      <c r="U141" s="44"/>
      <c r="V141" s="44"/>
      <c r="W141" s="44"/>
      <c r="X141" s="44"/>
      <c r="Y141" s="44"/>
      <c r="Z141" s="44"/>
      <c r="AA141" s="44"/>
      <c r="AB141" s="35"/>
      <c r="AC141" s="40"/>
      <c r="AD141" s="40"/>
      <c r="AE141" s="75"/>
      <c r="AF141" s="44"/>
      <c r="AG141" s="44"/>
      <c r="AH141" s="44"/>
      <c r="AI141" s="44"/>
      <c r="AJ141" s="44"/>
      <c r="AK141" s="44"/>
      <c r="AL141" s="44"/>
      <c r="AM141" s="44"/>
      <c r="AN141" s="44"/>
      <c r="AO141" s="44"/>
      <c r="AP141" s="44"/>
      <c r="AQ141" s="44"/>
      <c r="AR141" s="44"/>
      <c r="AS141" s="44"/>
      <c r="AT141" s="75"/>
      <c r="AU141" s="44"/>
      <c r="AV141" s="44"/>
      <c r="AW141" s="44"/>
      <c r="AX141" s="44"/>
      <c r="AY141" s="44"/>
      <c r="AZ141" s="44"/>
      <c r="BA141" s="44"/>
      <c r="BB141" s="44"/>
      <c r="BC141" s="44"/>
      <c r="BD141" s="44"/>
      <c r="BE141" s="44"/>
      <c r="BF141" s="44"/>
      <c r="BH141" s="40"/>
      <c r="BI141" s="44"/>
      <c r="BJ141" s="75"/>
      <c r="BK141" s="44"/>
      <c r="BL141" s="44"/>
      <c r="BM141" s="44"/>
      <c r="BN141" s="44"/>
      <c r="BO141" s="44"/>
      <c r="BP141" s="44"/>
      <c r="BQ141" s="44"/>
      <c r="BR141" s="44"/>
      <c r="BS141" s="44"/>
      <c r="BT141" s="44"/>
      <c r="BU141" s="44"/>
      <c r="BV141" s="44"/>
    </row>
    <row r="142" spans="13:74" ht="15.75" x14ac:dyDescent="0.25">
      <c r="M142" s="40"/>
      <c r="N142" s="44"/>
      <c r="O142" s="44"/>
      <c r="P142" s="44"/>
      <c r="Q142" s="44"/>
      <c r="R142" s="44"/>
      <c r="S142" s="44"/>
      <c r="T142" s="44"/>
      <c r="U142" s="44"/>
      <c r="V142" s="44"/>
      <c r="W142" s="44"/>
      <c r="X142" s="44"/>
      <c r="Y142" s="44"/>
      <c r="Z142" s="44"/>
      <c r="AA142" s="44"/>
      <c r="AB142" s="35"/>
      <c r="AC142" s="40"/>
      <c r="AD142" s="40"/>
      <c r="AE142" s="75"/>
      <c r="AF142" s="44"/>
      <c r="AG142" s="44"/>
      <c r="AH142" s="44"/>
      <c r="AI142" s="44"/>
      <c r="AJ142" s="44"/>
      <c r="AK142" s="44"/>
      <c r="AL142" s="44"/>
      <c r="AM142" s="44"/>
      <c r="AN142" s="44"/>
      <c r="AO142" s="44"/>
      <c r="AP142" s="44"/>
      <c r="AQ142" s="44"/>
      <c r="AR142" s="44"/>
      <c r="AS142" s="44"/>
      <c r="AT142" s="75"/>
      <c r="AU142" s="44"/>
      <c r="AV142" s="44"/>
      <c r="AW142" s="44"/>
      <c r="AX142" s="44"/>
      <c r="AY142" s="44"/>
      <c r="AZ142" s="44"/>
      <c r="BA142" s="44"/>
      <c r="BB142" s="44"/>
      <c r="BC142" s="44"/>
      <c r="BD142" s="44"/>
      <c r="BE142" s="44"/>
      <c r="BF142" s="44"/>
      <c r="BH142" s="40"/>
      <c r="BI142" s="44"/>
      <c r="BJ142" s="75"/>
      <c r="BK142" s="44"/>
      <c r="BL142" s="44"/>
      <c r="BM142" s="44"/>
      <c r="BN142" s="44"/>
      <c r="BO142" s="44"/>
      <c r="BP142" s="44"/>
      <c r="BQ142" s="44"/>
      <c r="BR142" s="44"/>
      <c r="BS142" s="44"/>
      <c r="BT142" s="44"/>
      <c r="BU142" s="44"/>
      <c r="BV142" s="44"/>
    </row>
    <row r="143" spans="13:74" ht="15.75" x14ac:dyDescent="0.25">
      <c r="M143" s="40"/>
      <c r="N143" s="44"/>
      <c r="O143" s="44"/>
      <c r="P143" s="44"/>
      <c r="Q143" s="44"/>
      <c r="R143" s="44"/>
      <c r="S143" s="44"/>
      <c r="T143" s="44"/>
      <c r="U143" s="44"/>
      <c r="V143" s="44"/>
      <c r="W143" s="44"/>
      <c r="X143" s="44"/>
      <c r="Y143" s="44"/>
      <c r="Z143" s="44"/>
      <c r="AA143" s="44"/>
      <c r="AB143" s="35"/>
      <c r="AC143" s="40"/>
      <c r="AD143" s="40"/>
      <c r="AE143" s="75"/>
      <c r="AF143" s="44"/>
      <c r="AG143" s="44"/>
      <c r="AH143" s="44"/>
      <c r="AI143" s="44"/>
      <c r="AJ143" s="44"/>
      <c r="AK143" s="44"/>
      <c r="AL143" s="44"/>
      <c r="AM143" s="44"/>
      <c r="AN143" s="44"/>
      <c r="AO143" s="44"/>
      <c r="AP143" s="44"/>
      <c r="AQ143" s="44"/>
      <c r="AR143" s="44"/>
      <c r="AS143" s="44"/>
      <c r="AT143" s="75"/>
      <c r="AU143" s="44"/>
      <c r="AV143" s="44"/>
      <c r="AW143" s="44"/>
      <c r="AX143" s="44"/>
      <c r="AY143" s="44"/>
      <c r="AZ143" s="44"/>
      <c r="BA143" s="44"/>
      <c r="BB143" s="44"/>
      <c r="BC143" s="44"/>
      <c r="BD143" s="44"/>
      <c r="BE143" s="44"/>
      <c r="BF143" s="44"/>
      <c r="BH143" s="40"/>
      <c r="BI143" s="44"/>
      <c r="BJ143" s="75"/>
      <c r="BK143" s="44"/>
      <c r="BL143" s="44"/>
      <c r="BM143" s="44"/>
      <c r="BN143" s="44"/>
      <c r="BO143" s="44"/>
      <c r="BP143" s="44"/>
      <c r="BQ143" s="44"/>
      <c r="BR143" s="44"/>
      <c r="BS143" s="44"/>
      <c r="BT143" s="44"/>
      <c r="BU143" s="44"/>
      <c r="BV143" s="44"/>
    </row>
    <row r="144" spans="13:74" ht="15.75" x14ac:dyDescent="0.25">
      <c r="M144" s="40"/>
      <c r="N144" s="44"/>
      <c r="O144" s="44"/>
      <c r="P144" s="44"/>
      <c r="Q144" s="44"/>
      <c r="R144" s="44"/>
      <c r="S144" s="44"/>
      <c r="T144" s="44"/>
      <c r="U144" s="44"/>
      <c r="V144" s="44"/>
      <c r="W144" s="44"/>
      <c r="X144" s="44"/>
      <c r="Y144" s="44"/>
      <c r="Z144" s="44"/>
      <c r="AA144" s="44"/>
      <c r="AB144" s="35"/>
      <c r="AC144" s="40"/>
      <c r="AD144" s="40"/>
      <c r="AE144" s="75"/>
      <c r="AF144" s="44"/>
      <c r="AG144" s="44"/>
      <c r="AH144" s="44"/>
      <c r="AI144" s="44"/>
      <c r="AJ144" s="44"/>
      <c r="AK144" s="44"/>
      <c r="AL144" s="44"/>
      <c r="AM144" s="44"/>
      <c r="AN144" s="44"/>
      <c r="AO144" s="44"/>
      <c r="AP144" s="44"/>
      <c r="AQ144" s="44"/>
      <c r="AR144" s="44"/>
      <c r="AS144" s="44"/>
      <c r="AT144" s="75"/>
      <c r="AU144" s="44"/>
      <c r="AV144" s="44"/>
      <c r="AW144" s="44"/>
      <c r="AX144" s="44"/>
      <c r="AY144" s="44"/>
      <c r="AZ144" s="44"/>
      <c r="BA144" s="44"/>
      <c r="BB144" s="44"/>
      <c r="BC144" s="44"/>
      <c r="BD144" s="44"/>
      <c r="BE144" s="44"/>
      <c r="BF144" s="44"/>
      <c r="BH144" s="40"/>
      <c r="BI144" s="44"/>
      <c r="BJ144" s="75"/>
      <c r="BK144" s="44"/>
      <c r="BL144" s="44"/>
      <c r="BM144" s="44"/>
      <c r="BN144" s="44"/>
      <c r="BO144" s="44"/>
      <c r="BP144" s="44"/>
      <c r="BQ144" s="44"/>
      <c r="BR144" s="44"/>
      <c r="BS144" s="44"/>
      <c r="BT144" s="44"/>
      <c r="BU144" s="44"/>
      <c r="BV144" s="44"/>
    </row>
    <row r="145" spans="13:74" ht="15.75" x14ac:dyDescent="0.25">
      <c r="M145" s="40"/>
      <c r="N145" s="44"/>
      <c r="O145" s="44"/>
      <c r="P145" s="44"/>
      <c r="Q145" s="44"/>
      <c r="R145" s="44"/>
      <c r="S145" s="44"/>
      <c r="T145" s="44"/>
      <c r="U145" s="44"/>
      <c r="V145" s="44"/>
      <c r="W145" s="44"/>
      <c r="X145" s="44"/>
      <c r="Y145" s="44"/>
      <c r="Z145" s="44"/>
      <c r="AA145" s="44"/>
      <c r="AB145" s="35"/>
      <c r="AC145" s="40"/>
      <c r="AD145" s="40"/>
      <c r="AE145" s="75"/>
      <c r="AF145" s="44"/>
      <c r="AG145" s="44"/>
      <c r="AH145" s="44"/>
      <c r="AI145" s="44"/>
      <c r="AJ145" s="44"/>
      <c r="AK145" s="44"/>
      <c r="AL145" s="44"/>
      <c r="AM145" s="44"/>
      <c r="AN145" s="44"/>
      <c r="AO145" s="44"/>
      <c r="AP145" s="44"/>
      <c r="AQ145" s="44"/>
      <c r="AR145" s="44"/>
      <c r="AS145" s="44"/>
      <c r="AT145" s="75"/>
      <c r="AU145" s="44"/>
      <c r="AV145" s="44"/>
      <c r="AW145" s="44"/>
      <c r="AX145" s="44"/>
      <c r="AY145" s="44"/>
      <c r="AZ145" s="44"/>
      <c r="BA145" s="44"/>
      <c r="BB145" s="44"/>
      <c r="BC145" s="44"/>
      <c r="BD145" s="44"/>
      <c r="BE145" s="44"/>
      <c r="BF145" s="44"/>
      <c r="BH145" s="40"/>
      <c r="BI145" s="44"/>
      <c r="BJ145" s="75"/>
      <c r="BK145" s="44"/>
      <c r="BL145" s="44"/>
      <c r="BM145" s="44"/>
      <c r="BN145" s="44"/>
      <c r="BO145" s="44"/>
      <c r="BP145" s="44"/>
      <c r="BQ145" s="44"/>
      <c r="BR145" s="44"/>
      <c r="BS145" s="44"/>
      <c r="BT145" s="44"/>
      <c r="BU145" s="44"/>
      <c r="BV145" s="44"/>
    </row>
    <row r="146" spans="13:74" ht="15.75" x14ac:dyDescent="0.25">
      <c r="M146" s="40"/>
      <c r="N146" s="44"/>
      <c r="O146" s="44"/>
      <c r="P146" s="44"/>
      <c r="Q146" s="44"/>
      <c r="R146" s="44"/>
      <c r="S146" s="44"/>
      <c r="T146" s="44"/>
      <c r="U146" s="44"/>
      <c r="V146" s="44"/>
      <c r="W146" s="44"/>
      <c r="X146" s="44"/>
      <c r="Y146" s="44"/>
      <c r="Z146" s="44"/>
      <c r="AA146" s="44"/>
      <c r="AB146" s="35"/>
      <c r="AC146" s="40"/>
      <c r="AD146" s="40"/>
      <c r="AE146" s="75"/>
      <c r="AF146" s="44"/>
      <c r="AG146" s="44"/>
      <c r="AH146" s="44"/>
      <c r="AI146" s="44"/>
      <c r="AJ146" s="44"/>
      <c r="AK146" s="44"/>
      <c r="AL146" s="44"/>
      <c r="AM146" s="44"/>
      <c r="AN146" s="44"/>
      <c r="AO146" s="44"/>
      <c r="AP146" s="44"/>
      <c r="AQ146" s="44"/>
      <c r="AR146" s="44"/>
      <c r="AS146" s="44"/>
      <c r="AT146" s="75"/>
      <c r="AU146" s="44"/>
      <c r="AV146" s="44"/>
      <c r="AW146" s="44"/>
      <c r="AX146" s="44"/>
      <c r="AY146" s="44"/>
      <c r="AZ146" s="44"/>
      <c r="BA146" s="44"/>
      <c r="BB146" s="44"/>
      <c r="BC146" s="44"/>
      <c r="BD146" s="44"/>
      <c r="BE146" s="44"/>
      <c r="BF146" s="44"/>
      <c r="BH146" s="40"/>
      <c r="BI146" s="44"/>
      <c r="BJ146" s="75"/>
      <c r="BK146" s="44"/>
      <c r="BL146" s="44"/>
      <c r="BM146" s="44"/>
      <c r="BN146" s="44"/>
      <c r="BO146" s="44"/>
      <c r="BP146" s="44"/>
      <c r="BQ146" s="44"/>
      <c r="BR146" s="44"/>
      <c r="BS146" s="44"/>
      <c r="BT146" s="44"/>
      <c r="BU146" s="44"/>
      <c r="BV146" s="44"/>
    </row>
    <row r="147" spans="13:74" ht="15.75" x14ac:dyDescent="0.25">
      <c r="M147" s="40"/>
      <c r="N147" s="44"/>
      <c r="O147" s="44"/>
      <c r="P147" s="44"/>
      <c r="Q147" s="44"/>
      <c r="R147" s="44"/>
      <c r="S147" s="44"/>
      <c r="T147" s="44"/>
      <c r="U147" s="44"/>
      <c r="V147" s="44"/>
      <c r="W147" s="44"/>
      <c r="X147" s="44"/>
      <c r="Y147" s="44"/>
      <c r="Z147" s="44"/>
      <c r="AA147" s="44"/>
      <c r="AB147" s="35"/>
      <c r="AC147" s="40"/>
      <c r="AD147" s="40"/>
      <c r="AE147" s="75"/>
      <c r="AF147" s="44"/>
      <c r="AG147" s="44"/>
      <c r="AH147" s="44"/>
      <c r="AI147" s="44"/>
      <c r="AJ147" s="44"/>
      <c r="AK147" s="44"/>
      <c r="AL147" s="44"/>
      <c r="AM147" s="44"/>
      <c r="AN147" s="44"/>
      <c r="AO147" s="44"/>
      <c r="AP147" s="44"/>
      <c r="AQ147" s="44"/>
      <c r="AR147" s="44"/>
      <c r="AS147" s="44"/>
      <c r="AT147" s="75"/>
      <c r="AU147" s="44"/>
      <c r="AV147" s="44"/>
      <c r="AW147" s="44"/>
      <c r="AX147" s="44"/>
      <c r="AY147" s="44"/>
      <c r="AZ147" s="44"/>
      <c r="BA147" s="44"/>
      <c r="BB147" s="44"/>
      <c r="BC147" s="44"/>
      <c r="BD147" s="44"/>
      <c r="BE147" s="44"/>
      <c r="BF147" s="44"/>
      <c r="BH147" s="40"/>
      <c r="BI147" s="44"/>
      <c r="BJ147" s="75"/>
      <c r="BK147" s="44"/>
      <c r="BL147" s="44"/>
      <c r="BM147" s="44"/>
      <c r="BN147" s="44"/>
      <c r="BO147" s="44"/>
      <c r="BP147" s="44"/>
      <c r="BQ147" s="44"/>
      <c r="BR147" s="44"/>
      <c r="BS147" s="44"/>
      <c r="BT147" s="44"/>
      <c r="BU147" s="44"/>
      <c r="BV147" s="44"/>
    </row>
    <row r="148" spans="13:74" ht="15.75" x14ac:dyDescent="0.25">
      <c r="M148" s="40"/>
      <c r="N148" s="44"/>
      <c r="O148" s="44"/>
      <c r="P148" s="44"/>
      <c r="Q148" s="44"/>
      <c r="R148" s="44"/>
      <c r="S148" s="44"/>
      <c r="T148" s="44"/>
      <c r="U148" s="44"/>
      <c r="V148" s="44"/>
      <c r="W148" s="44"/>
      <c r="X148" s="44"/>
      <c r="Y148" s="44"/>
      <c r="Z148" s="44"/>
      <c r="AA148" s="44"/>
      <c r="AB148" s="35"/>
      <c r="AC148" s="40"/>
      <c r="AD148" s="40"/>
      <c r="AE148" s="75"/>
      <c r="AF148" s="44"/>
      <c r="AG148" s="44"/>
      <c r="AH148" s="44"/>
      <c r="AI148" s="44"/>
      <c r="AJ148" s="44"/>
      <c r="AK148" s="44"/>
      <c r="AL148" s="44"/>
      <c r="AM148" s="44"/>
      <c r="AN148" s="44"/>
      <c r="AO148" s="44"/>
      <c r="AP148" s="44"/>
      <c r="AQ148" s="44"/>
      <c r="AR148" s="44"/>
      <c r="AS148" s="44"/>
      <c r="AT148" s="75"/>
      <c r="AU148" s="44"/>
      <c r="AV148" s="44"/>
      <c r="AW148" s="44"/>
      <c r="AX148" s="44"/>
      <c r="AY148" s="44"/>
      <c r="AZ148" s="44"/>
      <c r="BA148" s="44"/>
      <c r="BB148" s="44"/>
      <c r="BC148" s="44"/>
      <c r="BD148" s="44"/>
      <c r="BE148" s="44"/>
      <c r="BF148" s="44"/>
      <c r="BH148" s="40"/>
      <c r="BI148" s="44"/>
      <c r="BJ148" s="75"/>
      <c r="BK148" s="44"/>
      <c r="BL148" s="44"/>
      <c r="BM148" s="44"/>
      <c r="BN148" s="44"/>
      <c r="BO148" s="44"/>
      <c r="BP148" s="44"/>
      <c r="BQ148" s="44"/>
      <c r="BR148" s="44"/>
      <c r="BS148" s="44"/>
      <c r="BT148" s="44"/>
      <c r="BU148" s="44"/>
      <c r="BV148" s="44"/>
    </row>
    <row r="149" spans="13:74" ht="15.75" x14ac:dyDescent="0.25">
      <c r="M149" s="40"/>
      <c r="N149" s="44"/>
      <c r="O149" s="44"/>
      <c r="P149" s="44"/>
      <c r="Q149" s="44"/>
      <c r="R149" s="44"/>
      <c r="S149" s="44"/>
      <c r="T149" s="44"/>
      <c r="U149" s="44"/>
      <c r="V149" s="44"/>
      <c r="W149" s="44"/>
      <c r="X149" s="44"/>
      <c r="Y149" s="44"/>
      <c r="Z149" s="44"/>
      <c r="AA149" s="44"/>
      <c r="AB149" s="35"/>
      <c r="AC149" s="40"/>
      <c r="AD149" s="40"/>
      <c r="AE149" s="75"/>
      <c r="AF149" s="44"/>
      <c r="AG149" s="44"/>
      <c r="AH149" s="44"/>
      <c r="AI149" s="44"/>
      <c r="AJ149" s="44"/>
      <c r="AK149" s="44"/>
      <c r="AL149" s="44"/>
      <c r="AM149" s="44"/>
      <c r="AN149" s="44"/>
      <c r="AO149" s="44"/>
      <c r="AP149" s="44"/>
      <c r="AQ149" s="44"/>
      <c r="AR149" s="44"/>
      <c r="AS149" s="44"/>
      <c r="AT149" s="75"/>
      <c r="AU149" s="44"/>
      <c r="AV149" s="44"/>
      <c r="AW149" s="44"/>
      <c r="AX149" s="44"/>
      <c r="AY149" s="44"/>
      <c r="AZ149" s="44"/>
      <c r="BA149" s="44"/>
      <c r="BB149" s="44"/>
      <c r="BC149" s="44"/>
      <c r="BD149" s="44"/>
      <c r="BE149" s="44"/>
      <c r="BF149" s="44"/>
      <c r="BH149" s="40"/>
      <c r="BI149" s="44"/>
      <c r="BJ149" s="75"/>
      <c r="BK149" s="44"/>
      <c r="BL149" s="44"/>
      <c r="BM149" s="44"/>
      <c r="BN149" s="44"/>
      <c r="BO149" s="44"/>
      <c r="BP149" s="44"/>
      <c r="BQ149" s="44"/>
      <c r="BR149" s="44"/>
      <c r="BS149" s="44"/>
      <c r="BT149" s="44"/>
      <c r="BU149" s="44"/>
      <c r="BV149" s="44"/>
    </row>
    <row r="150" spans="13:74" ht="15.75" x14ac:dyDescent="0.25">
      <c r="M150" s="40"/>
      <c r="N150" s="44"/>
      <c r="O150" s="44"/>
      <c r="P150" s="44"/>
      <c r="Q150" s="44"/>
      <c r="R150" s="44"/>
      <c r="S150" s="44"/>
      <c r="T150" s="44"/>
      <c r="U150" s="44"/>
      <c r="V150" s="44"/>
      <c r="W150" s="44"/>
      <c r="X150" s="44"/>
      <c r="Y150" s="44"/>
      <c r="Z150" s="44"/>
      <c r="AA150" s="44"/>
      <c r="AB150" s="35"/>
      <c r="AC150" s="40"/>
      <c r="AD150" s="40"/>
      <c r="AE150" s="75"/>
      <c r="AF150" s="44"/>
      <c r="AG150" s="44"/>
      <c r="AH150" s="44"/>
      <c r="AI150" s="44"/>
      <c r="AJ150" s="44"/>
      <c r="AK150" s="44"/>
      <c r="AL150" s="44"/>
      <c r="AM150" s="44"/>
      <c r="AN150" s="44"/>
      <c r="AO150" s="44"/>
      <c r="AP150" s="44"/>
      <c r="AQ150" s="44"/>
      <c r="AR150" s="44"/>
      <c r="AS150" s="44"/>
      <c r="AT150" s="75"/>
      <c r="AU150" s="44"/>
      <c r="AV150" s="44"/>
      <c r="AW150" s="44"/>
      <c r="AX150" s="44"/>
      <c r="AY150" s="44"/>
      <c r="AZ150" s="44"/>
      <c r="BA150" s="44"/>
      <c r="BB150" s="44"/>
      <c r="BC150" s="44"/>
      <c r="BD150" s="44"/>
      <c r="BE150" s="44"/>
      <c r="BF150" s="44"/>
      <c r="BH150" s="40"/>
      <c r="BI150" s="44"/>
      <c r="BJ150" s="75"/>
      <c r="BK150" s="44"/>
      <c r="BL150" s="44"/>
      <c r="BM150" s="44"/>
      <c r="BN150" s="44"/>
      <c r="BO150" s="44"/>
      <c r="BP150" s="44"/>
      <c r="BQ150" s="44"/>
      <c r="BR150" s="44"/>
      <c r="BS150" s="44"/>
      <c r="BT150" s="44"/>
      <c r="BU150" s="44"/>
      <c r="BV150" s="44"/>
    </row>
    <row r="151" spans="13:74" ht="15.75" x14ac:dyDescent="0.25">
      <c r="M151" s="40"/>
      <c r="N151" s="44"/>
      <c r="O151" s="44"/>
      <c r="P151" s="44"/>
      <c r="Q151" s="44"/>
      <c r="R151" s="44"/>
      <c r="S151" s="44"/>
      <c r="T151" s="44"/>
      <c r="U151" s="44"/>
      <c r="V151" s="44"/>
      <c r="W151" s="44"/>
      <c r="X151" s="44"/>
      <c r="Y151" s="44"/>
      <c r="Z151" s="44"/>
      <c r="AA151" s="44"/>
      <c r="AB151" s="35"/>
      <c r="AC151" s="40"/>
      <c r="AD151" s="40"/>
      <c r="AE151" s="75"/>
      <c r="AF151" s="44"/>
      <c r="AG151" s="44"/>
      <c r="AH151" s="44"/>
      <c r="AI151" s="44"/>
      <c r="AJ151" s="44"/>
      <c r="AK151" s="44"/>
      <c r="AL151" s="44"/>
      <c r="AM151" s="44"/>
      <c r="AN151" s="44"/>
      <c r="AO151" s="44"/>
      <c r="AP151" s="44"/>
      <c r="AQ151" s="44"/>
      <c r="AR151" s="44"/>
      <c r="AS151" s="44"/>
      <c r="AT151" s="75"/>
      <c r="AU151" s="44"/>
      <c r="AV151" s="44"/>
      <c r="AW151" s="44"/>
      <c r="AX151" s="44"/>
      <c r="AY151" s="44"/>
      <c r="AZ151" s="44"/>
      <c r="BA151" s="44"/>
      <c r="BB151" s="44"/>
      <c r="BC151" s="44"/>
      <c r="BD151" s="44"/>
      <c r="BE151" s="44"/>
      <c r="BF151" s="44"/>
      <c r="BH151" s="40"/>
      <c r="BI151" s="44"/>
      <c r="BJ151" s="75"/>
      <c r="BK151" s="44"/>
      <c r="BL151" s="44"/>
      <c r="BM151" s="44"/>
      <c r="BN151" s="44"/>
      <c r="BO151" s="44"/>
      <c r="BP151" s="44"/>
      <c r="BQ151" s="44"/>
      <c r="BR151" s="44"/>
      <c r="BS151" s="44"/>
      <c r="BT151" s="44"/>
      <c r="BU151" s="44"/>
      <c r="BV151" s="44"/>
    </row>
    <row r="152" spans="13:74" ht="15.75" x14ac:dyDescent="0.25">
      <c r="M152" s="40"/>
      <c r="N152" s="44"/>
      <c r="O152" s="44"/>
      <c r="P152" s="44"/>
      <c r="Q152" s="44"/>
      <c r="R152" s="44"/>
      <c r="S152" s="44"/>
      <c r="T152" s="44"/>
      <c r="U152" s="44"/>
      <c r="V152" s="44"/>
      <c r="W152" s="44"/>
      <c r="X152" s="44"/>
      <c r="Y152" s="44"/>
      <c r="Z152" s="44"/>
      <c r="AA152" s="44"/>
      <c r="AB152" s="35"/>
      <c r="AC152" s="40"/>
      <c r="AD152" s="40"/>
      <c r="AE152" s="75"/>
      <c r="AF152" s="44"/>
      <c r="AG152" s="44"/>
      <c r="AH152" s="44"/>
      <c r="AI152" s="44"/>
      <c r="AJ152" s="44"/>
      <c r="AK152" s="44"/>
      <c r="AL152" s="44"/>
      <c r="AM152" s="44"/>
      <c r="AN152" s="44"/>
      <c r="AO152" s="44"/>
      <c r="AP152" s="44"/>
      <c r="AQ152" s="44"/>
      <c r="AR152" s="44"/>
      <c r="AS152" s="44"/>
      <c r="AT152" s="75"/>
      <c r="AU152" s="44"/>
      <c r="AV152" s="44"/>
      <c r="AW152" s="44"/>
      <c r="AX152" s="44"/>
      <c r="AY152" s="44"/>
      <c r="AZ152" s="44"/>
      <c r="BA152" s="44"/>
      <c r="BB152" s="44"/>
      <c r="BC152" s="44"/>
      <c r="BD152" s="44"/>
      <c r="BE152" s="44"/>
      <c r="BF152" s="44"/>
      <c r="BH152" s="40"/>
      <c r="BI152" s="44"/>
      <c r="BJ152" s="75"/>
      <c r="BK152" s="44"/>
      <c r="BL152" s="44"/>
      <c r="BM152" s="44"/>
      <c r="BN152" s="44"/>
      <c r="BO152" s="44"/>
      <c r="BP152" s="44"/>
      <c r="BQ152" s="44"/>
      <c r="BR152" s="44"/>
      <c r="BS152" s="44"/>
      <c r="BT152" s="44"/>
      <c r="BU152" s="44"/>
      <c r="BV152" s="44"/>
    </row>
    <row r="153" spans="13:74" ht="15.75" x14ac:dyDescent="0.25">
      <c r="M153" s="40"/>
      <c r="N153" s="44"/>
      <c r="O153" s="44"/>
      <c r="P153" s="44"/>
      <c r="Q153" s="44"/>
      <c r="R153" s="44"/>
      <c r="S153" s="44"/>
      <c r="T153" s="44"/>
      <c r="U153" s="44"/>
      <c r="V153" s="44"/>
      <c r="W153" s="44"/>
      <c r="X153" s="44"/>
      <c r="Y153" s="44"/>
      <c r="Z153" s="44"/>
      <c r="AA153" s="44"/>
      <c r="AB153" s="35"/>
      <c r="AC153" s="40"/>
      <c r="AD153" s="40"/>
      <c r="AE153" s="75"/>
      <c r="AF153" s="44"/>
      <c r="AG153" s="44"/>
      <c r="AH153" s="44"/>
      <c r="AI153" s="44"/>
      <c r="AJ153" s="44"/>
      <c r="AK153" s="44"/>
      <c r="AL153" s="44"/>
      <c r="AM153" s="44"/>
      <c r="AN153" s="44"/>
      <c r="AO153" s="44"/>
      <c r="AP153" s="44"/>
      <c r="AQ153" s="44"/>
      <c r="AR153" s="44"/>
      <c r="AS153" s="44"/>
      <c r="AT153" s="75"/>
      <c r="AU153" s="44"/>
      <c r="AV153" s="44"/>
      <c r="AW153" s="44"/>
      <c r="AX153" s="44"/>
      <c r="AY153" s="44"/>
      <c r="AZ153" s="44"/>
      <c r="BA153" s="44"/>
      <c r="BB153" s="44"/>
      <c r="BC153" s="44"/>
      <c r="BD153" s="44"/>
      <c r="BE153" s="44"/>
      <c r="BF153" s="44"/>
      <c r="BH153" s="40"/>
      <c r="BI153" s="44"/>
      <c r="BJ153" s="75"/>
      <c r="BK153" s="44"/>
      <c r="BL153" s="44"/>
      <c r="BM153" s="44"/>
      <c r="BN153" s="44"/>
      <c r="BO153" s="44"/>
      <c r="BP153" s="44"/>
      <c r="BQ153" s="44"/>
      <c r="BR153" s="44"/>
      <c r="BS153" s="44"/>
      <c r="BT153" s="44"/>
      <c r="BU153" s="44"/>
      <c r="BV153" s="44"/>
    </row>
    <row r="154" spans="13:74" ht="15.75" x14ac:dyDescent="0.25">
      <c r="M154" s="40"/>
      <c r="N154" s="44"/>
      <c r="O154" s="44"/>
      <c r="P154" s="44"/>
      <c r="Q154" s="44"/>
      <c r="R154" s="44"/>
      <c r="S154" s="44"/>
      <c r="T154" s="44"/>
      <c r="U154" s="44"/>
      <c r="V154" s="44"/>
      <c r="W154" s="44"/>
      <c r="X154" s="44"/>
      <c r="Y154" s="44"/>
      <c r="Z154" s="44"/>
      <c r="AA154" s="44"/>
      <c r="AB154" s="35"/>
      <c r="AC154" s="40"/>
      <c r="AD154" s="40"/>
      <c r="AE154" s="75"/>
      <c r="AF154" s="44"/>
      <c r="AG154" s="44"/>
      <c r="AH154" s="44"/>
      <c r="AI154" s="44"/>
      <c r="AJ154" s="44"/>
      <c r="AK154" s="44"/>
      <c r="AL154" s="44"/>
      <c r="AM154" s="44"/>
      <c r="AN154" s="44"/>
      <c r="AO154" s="44"/>
      <c r="AP154" s="44"/>
      <c r="AQ154" s="44"/>
      <c r="AR154" s="44"/>
      <c r="AS154" s="44"/>
      <c r="AT154" s="75"/>
      <c r="AU154" s="44"/>
      <c r="AV154" s="44"/>
      <c r="AW154" s="44"/>
      <c r="AX154" s="44"/>
      <c r="AY154" s="44"/>
      <c r="AZ154" s="44"/>
      <c r="BA154" s="44"/>
      <c r="BB154" s="44"/>
      <c r="BC154" s="44"/>
      <c r="BD154" s="44"/>
      <c r="BE154" s="44"/>
      <c r="BF154" s="44"/>
      <c r="BH154" s="40"/>
      <c r="BI154" s="44"/>
      <c r="BJ154" s="75"/>
      <c r="BK154" s="44"/>
      <c r="BL154" s="44"/>
      <c r="BM154" s="44"/>
      <c r="BN154" s="44"/>
      <c r="BO154" s="44"/>
      <c r="BP154" s="44"/>
      <c r="BQ154" s="44"/>
      <c r="BR154" s="44"/>
      <c r="BS154" s="44"/>
      <c r="BT154" s="44"/>
      <c r="BU154" s="44"/>
      <c r="BV154" s="44"/>
    </row>
    <row r="155" spans="13:74" ht="15.75" x14ac:dyDescent="0.25">
      <c r="M155" s="40"/>
      <c r="N155" s="44"/>
      <c r="O155" s="44"/>
      <c r="P155" s="44"/>
      <c r="Q155" s="44"/>
      <c r="R155" s="44"/>
      <c r="S155" s="44"/>
      <c r="T155" s="44"/>
      <c r="U155" s="44"/>
      <c r="V155" s="44"/>
      <c r="W155" s="44"/>
      <c r="X155" s="44"/>
      <c r="Y155" s="44"/>
      <c r="Z155" s="44"/>
      <c r="AA155" s="44"/>
      <c r="AB155" s="35"/>
      <c r="AC155" s="40"/>
      <c r="AD155" s="40"/>
      <c r="AE155" s="75"/>
      <c r="AF155" s="44"/>
      <c r="AG155" s="44"/>
      <c r="AH155" s="44"/>
      <c r="AI155" s="44"/>
      <c r="AJ155" s="44"/>
      <c r="AK155" s="44"/>
      <c r="AL155" s="44"/>
      <c r="AM155" s="44"/>
      <c r="AN155" s="44"/>
      <c r="AO155" s="44"/>
      <c r="AP155" s="44"/>
      <c r="AQ155" s="44"/>
      <c r="AR155" s="44"/>
      <c r="AS155" s="44"/>
      <c r="AT155" s="75"/>
      <c r="AU155" s="44"/>
      <c r="AV155" s="44"/>
      <c r="AW155" s="44"/>
      <c r="AX155" s="44"/>
      <c r="AY155" s="44"/>
      <c r="AZ155" s="44"/>
      <c r="BA155" s="44"/>
      <c r="BB155" s="44"/>
      <c r="BC155" s="44"/>
      <c r="BD155" s="44"/>
      <c r="BE155" s="44"/>
      <c r="BF155" s="44"/>
      <c r="BH155" s="40"/>
      <c r="BI155" s="44"/>
      <c r="BJ155" s="75"/>
      <c r="BK155" s="44"/>
      <c r="BL155" s="44"/>
      <c r="BM155" s="44"/>
      <c r="BN155" s="44"/>
      <c r="BO155" s="44"/>
      <c r="BP155" s="44"/>
      <c r="BQ155" s="44"/>
      <c r="BR155" s="44"/>
      <c r="BS155" s="44"/>
      <c r="BT155" s="44"/>
      <c r="BU155" s="44"/>
      <c r="BV155" s="44"/>
    </row>
    <row r="156" spans="13:74" ht="15.75" x14ac:dyDescent="0.25">
      <c r="M156" s="40"/>
      <c r="N156" s="44"/>
      <c r="O156" s="44"/>
      <c r="P156" s="44"/>
      <c r="Q156" s="44"/>
      <c r="R156" s="44"/>
      <c r="S156" s="44"/>
      <c r="T156" s="44"/>
      <c r="U156" s="44"/>
      <c r="V156" s="44"/>
      <c r="W156" s="44"/>
      <c r="X156" s="44"/>
      <c r="Y156" s="44"/>
      <c r="Z156" s="44"/>
      <c r="AA156" s="44"/>
      <c r="AB156" s="35"/>
      <c r="AC156" s="40"/>
      <c r="AD156" s="40"/>
      <c r="AE156" s="75"/>
      <c r="AF156" s="44"/>
      <c r="AG156" s="44"/>
      <c r="AH156" s="44"/>
      <c r="AI156" s="44"/>
      <c r="AJ156" s="44"/>
      <c r="AK156" s="44"/>
      <c r="AL156" s="44"/>
      <c r="AM156" s="44"/>
      <c r="AN156" s="44"/>
      <c r="AO156" s="44"/>
      <c r="AP156" s="44"/>
      <c r="AQ156" s="44"/>
      <c r="AR156" s="44"/>
      <c r="AS156" s="44"/>
      <c r="AT156" s="75"/>
      <c r="AU156" s="44"/>
      <c r="AV156" s="44"/>
      <c r="AW156" s="44"/>
      <c r="AX156" s="44"/>
      <c r="AY156" s="44"/>
      <c r="AZ156" s="44"/>
      <c r="BA156" s="44"/>
      <c r="BB156" s="44"/>
      <c r="BC156" s="44"/>
      <c r="BD156" s="44"/>
      <c r="BE156" s="44"/>
      <c r="BF156" s="44"/>
      <c r="BH156" s="40"/>
      <c r="BI156" s="44"/>
      <c r="BJ156" s="75"/>
      <c r="BK156" s="44"/>
      <c r="BL156" s="44"/>
      <c r="BM156" s="44"/>
      <c r="BN156" s="44"/>
      <c r="BO156" s="44"/>
      <c r="BP156" s="44"/>
      <c r="BQ156" s="44"/>
      <c r="BR156" s="44"/>
      <c r="BS156" s="44"/>
      <c r="BT156" s="44"/>
      <c r="BU156" s="44"/>
      <c r="BV156" s="44"/>
    </row>
    <row r="157" spans="13:74" ht="15.75" x14ac:dyDescent="0.25">
      <c r="M157" s="40"/>
      <c r="N157" s="44"/>
      <c r="O157" s="44"/>
      <c r="P157" s="44"/>
      <c r="Q157" s="44"/>
      <c r="R157" s="44"/>
      <c r="S157" s="44"/>
      <c r="T157" s="44"/>
      <c r="U157" s="44"/>
      <c r="V157" s="44"/>
      <c r="W157" s="44"/>
      <c r="X157" s="44"/>
      <c r="Y157" s="44"/>
      <c r="Z157" s="44"/>
      <c r="AA157" s="44"/>
      <c r="AB157" s="35"/>
      <c r="AC157" s="40"/>
      <c r="AD157" s="40"/>
      <c r="AE157" s="75"/>
      <c r="AF157" s="44"/>
      <c r="AG157" s="44"/>
      <c r="AH157" s="44"/>
      <c r="AI157" s="44"/>
      <c r="AJ157" s="44"/>
      <c r="AK157" s="44"/>
      <c r="AL157" s="44"/>
      <c r="AM157" s="44"/>
      <c r="AN157" s="44"/>
      <c r="AO157" s="44"/>
      <c r="AP157" s="44"/>
      <c r="AQ157" s="44"/>
      <c r="AR157" s="44"/>
      <c r="AS157" s="44"/>
      <c r="AT157" s="75"/>
      <c r="AU157" s="44"/>
      <c r="AV157" s="44"/>
      <c r="AW157" s="44"/>
      <c r="AX157" s="44"/>
      <c r="AY157" s="44"/>
      <c r="AZ157" s="44"/>
      <c r="BA157" s="44"/>
      <c r="BB157" s="44"/>
      <c r="BC157" s="44"/>
      <c r="BD157" s="44"/>
      <c r="BE157" s="44"/>
      <c r="BF157" s="44"/>
      <c r="BH157" s="40"/>
      <c r="BI157" s="44"/>
      <c r="BJ157" s="75"/>
      <c r="BK157" s="44"/>
      <c r="BL157" s="44"/>
      <c r="BM157" s="44"/>
      <c r="BN157" s="44"/>
      <c r="BO157" s="44"/>
      <c r="BP157" s="44"/>
      <c r="BQ157" s="44"/>
      <c r="BR157" s="44"/>
      <c r="BS157" s="44"/>
      <c r="BT157" s="44"/>
      <c r="BU157" s="44"/>
      <c r="BV157" s="44"/>
    </row>
    <row r="158" spans="13:74" ht="15.75" x14ac:dyDescent="0.25">
      <c r="M158" s="40"/>
      <c r="N158" s="44"/>
      <c r="O158" s="44"/>
      <c r="P158" s="44"/>
      <c r="Q158" s="44"/>
      <c r="R158" s="44"/>
      <c r="S158" s="44"/>
      <c r="T158" s="44"/>
      <c r="U158" s="44"/>
      <c r="V158" s="44"/>
      <c r="W158" s="44"/>
      <c r="X158" s="44"/>
      <c r="Y158" s="44"/>
      <c r="Z158" s="44"/>
      <c r="AA158" s="44"/>
      <c r="AB158" s="35"/>
      <c r="AC158" s="40"/>
      <c r="AD158" s="40"/>
      <c r="AE158" s="75"/>
      <c r="AF158" s="44"/>
      <c r="AG158" s="44"/>
      <c r="AH158" s="44"/>
      <c r="AI158" s="44"/>
      <c r="AJ158" s="44"/>
      <c r="AK158" s="44"/>
      <c r="AL158" s="44"/>
      <c r="AM158" s="44"/>
      <c r="AN158" s="44"/>
      <c r="AO158" s="44"/>
      <c r="AP158" s="44"/>
      <c r="AQ158" s="44"/>
      <c r="AR158" s="44"/>
      <c r="AS158" s="44"/>
      <c r="AT158" s="75"/>
      <c r="AU158" s="44"/>
      <c r="AV158" s="44"/>
      <c r="AW158" s="44"/>
      <c r="AX158" s="44"/>
      <c r="AY158" s="44"/>
      <c r="AZ158" s="44"/>
      <c r="BA158" s="44"/>
      <c r="BB158" s="44"/>
      <c r="BC158" s="44"/>
      <c r="BD158" s="44"/>
      <c r="BE158" s="44"/>
      <c r="BF158" s="44"/>
      <c r="BH158" s="40"/>
      <c r="BI158" s="44"/>
      <c r="BJ158" s="75"/>
      <c r="BK158" s="44"/>
      <c r="BL158" s="44"/>
      <c r="BM158" s="44"/>
      <c r="BN158" s="44"/>
      <c r="BO158" s="44"/>
      <c r="BP158" s="44"/>
      <c r="BQ158" s="44"/>
      <c r="BR158" s="44"/>
      <c r="BS158" s="44"/>
      <c r="BT158" s="44"/>
      <c r="BU158" s="44"/>
      <c r="BV158" s="44"/>
    </row>
    <row r="159" spans="13:74" ht="15.75" x14ac:dyDescent="0.25">
      <c r="M159" s="40"/>
      <c r="N159" s="44"/>
      <c r="O159" s="44"/>
      <c r="P159" s="44"/>
      <c r="Q159" s="44"/>
      <c r="R159" s="44"/>
      <c r="S159" s="44"/>
      <c r="T159" s="44"/>
      <c r="U159" s="44"/>
      <c r="V159" s="44"/>
      <c r="W159" s="44"/>
      <c r="X159" s="44"/>
      <c r="Y159" s="44"/>
      <c r="Z159" s="44"/>
      <c r="AA159" s="44"/>
      <c r="AB159" s="35"/>
      <c r="AC159" s="40"/>
      <c r="AD159" s="40"/>
      <c r="AE159" s="75"/>
      <c r="AF159" s="44"/>
      <c r="AG159" s="44"/>
      <c r="AH159" s="44"/>
      <c r="AI159" s="44"/>
      <c r="AJ159" s="44"/>
      <c r="AK159" s="44"/>
      <c r="AL159" s="44"/>
      <c r="AM159" s="44"/>
      <c r="AN159" s="44"/>
      <c r="AO159" s="44"/>
      <c r="AP159" s="44"/>
      <c r="AQ159" s="44"/>
      <c r="AR159" s="44"/>
      <c r="AS159" s="44"/>
      <c r="AT159" s="75"/>
      <c r="AU159" s="44"/>
      <c r="AV159" s="44"/>
      <c r="AW159" s="44"/>
      <c r="AX159" s="44"/>
      <c r="AY159" s="44"/>
      <c r="AZ159" s="44"/>
      <c r="BA159" s="44"/>
      <c r="BB159" s="44"/>
      <c r="BC159" s="44"/>
      <c r="BD159" s="44"/>
      <c r="BE159" s="44"/>
      <c r="BF159" s="44"/>
      <c r="BH159" s="40"/>
      <c r="BI159" s="44"/>
      <c r="BJ159" s="75"/>
      <c r="BK159" s="44"/>
      <c r="BL159" s="44"/>
      <c r="BM159" s="44"/>
      <c r="BN159" s="44"/>
      <c r="BO159" s="44"/>
      <c r="BP159" s="44"/>
      <c r="BQ159" s="44"/>
      <c r="BR159" s="44"/>
      <c r="BS159" s="44"/>
      <c r="BT159" s="44"/>
      <c r="BU159" s="44"/>
      <c r="BV159" s="44"/>
    </row>
    <row r="160" spans="13:74" ht="15.75" x14ac:dyDescent="0.25">
      <c r="M160" s="40"/>
      <c r="N160" s="44"/>
      <c r="O160" s="44"/>
      <c r="P160" s="44"/>
      <c r="Q160" s="44"/>
      <c r="R160" s="44"/>
      <c r="S160" s="44"/>
      <c r="T160" s="44"/>
      <c r="U160" s="44"/>
      <c r="V160" s="44"/>
      <c r="W160" s="44"/>
      <c r="X160" s="44"/>
      <c r="Y160" s="44"/>
      <c r="Z160" s="44"/>
      <c r="AA160" s="44"/>
      <c r="AB160" s="35"/>
      <c r="AC160" s="40"/>
      <c r="AD160" s="40"/>
      <c r="AE160" s="75"/>
      <c r="AF160" s="44"/>
      <c r="AG160" s="44"/>
      <c r="AH160" s="44"/>
      <c r="AI160" s="44"/>
      <c r="AJ160" s="44"/>
      <c r="AK160" s="44"/>
      <c r="AL160" s="44"/>
      <c r="AM160" s="44"/>
      <c r="AN160" s="44"/>
      <c r="AO160" s="44"/>
      <c r="AP160" s="44"/>
      <c r="AQ160" s="44"/>
      <c r="AR160" s="44"/>
      <c r="AS160" s="44"/>
      <c r="AT160" s="75"/>
      <c r="AU160" s="44"/>
      <c r="AV160" s="44"/>
      <c r="AW160" s="44"/>
      <c r="AX160" s="44"/>
      <c r="AY160" s="44"/>
      <c r="AZ160" s="44"/>
      <c r="BA160" s="44"/>
      <c r="BB160" s="44"/>
      <c r="BC160" s="44"/>
      <c r="BD160" s="44"/>
      <c r="BE160" s="44"/>
      <c r="BF160" s="44"/>
      <c r="BH160" s="40"/>
      <c r="BI160" s="44"/>
      <c r="BJ160" s="75"/>
      <c r="BK160" s="44"/>
      <c r="BL160" s="44"/>
      <c r="BM160" s="44"/>
      <c r="BN160" s="44"/>
      <c r="BO160" s="44"/>
      <c r="BP160" s="44"/>
      <c r="BQ160" s="44"/>
      <c r="BR160" s="44"/>
      <c r="BS160" s="44"/>
      <c r="BT160" s="44"/>
      <c r="BU160" s="44"/>
      <c r="BV160" s="44"/>
    </row>
    <row r="161" spans="9:74" ht="15.75" x14ac:dyDescent="0.25">
      <c r="M161" s="40"/>
      <c r="N161" s="44"/>
      <c r="O161" s="44"/>
      <c r="P161" s="44"/>
      <c r="Q161" s="44"/>
      <c r="R161" s="44"/>
      <c r="S161" s="44"/>
      <c r="T161" s="44"/>
      <c r="U161" s="44"/>
      <c r="V161" s="44"/>
      <c r="W161" s="44"/>
      <c r="X161" s="44"/>
      <c r="Y161" s="44"/>
      <c r="Z161" s="44"/>
      <c r="AA161" s="44"/>
      <c r="AB161" s="35"/>
      <c r="AC161" s="40"/>
      <c r="AD161" s="40"/>
      <c r="AE161" s="75"/>
      <c r="AF161" s="44"/>
      <c r="AG161" s="44"/>
      <c r="AH161" s="44"/>
      <c r="AI161" s="44"/>
      <c r="AJ161" s="44"/>
      <c r="AK161" s="44"/>
      <c r="AL161" s="44"/>
      <c r="AM161" s="44"/>
      <c r="AN161" s="44"/>
      <c r="AO161" s="44"/>
      <c r="AP161" s="44"/>
      <c r="AQ161" s="44"/>
      <c r="AR161" s="44"/>
      <c r="AS161" s="44"/>
      <c r="AT161" s="75"/>
      <c r="AU161" s="44"/>
      <c r="AV161" s="44"/>
      <c r="AW161" s="44"/>
      <c r="AX161" s="44"/>
      <c r="AY161" s="44"/>
      <c r="AZ161" s="44"/>
      <c r="BA161" s="44"/>
      <c r="BB161" s="44"/>
      <c r="BC161" s="44"/>
      <c r="BD161" s="44"/>
      <c r="BE161" s="44"/>
      <c r="BF161" s="44"/>
      <c r="BH161" s="40"/>
      <c r="BI161" s="44"/>
      <c r="BJ161" s="75"/>
      <c r="BK161" s="44"/>
      <c r="BL161" s="44"/>
      <c r="BM161" s="44"/>
      <c r="BN161" s="44"/>
      <c r="BO161" s="44"/>
      <c r="BP161" s="44"/>
      <c r="BQ161" s="44"/>
      <c r="BR161" s="44"/>
      <c r="BS161" s="44"/>
      <c r="BT161" s="44"/>
      <c r="BU161" s="44"/>
      <c r="BV161" s="44"/>
    </row>
    <row r="162" spans="9:74" ht="15.75" x14ac:dyDescent="0.25">
      <c r="M162" s="40"/>
      <c r="N162" s="44"/>
      <c r="O162" s="44"/>
      <c r="P162" s="44"/>
      <c r="Q162" s="44"/>
      <c r="R162" s="44"/>
      <c r="S162" s="44"/>
      <c r="T162" s="44"/>
      <c r="U162" s="44"/>
      <c r="V162" s="44"/>
      <c r="W162" s="44"/>
      <c r="X162" s="44"/>
      <c r="Y162" s="44"/>
      <c r="Z162" s="44"/>
      <c r="AA162" s="44"/>
      <c r="AB162" s="35"/>
      <c r="AC162" s="40"/>
      <c r="AD162" s="40"/>
      <c r="AE162" s="75"/>
      <c r="AF162" s="44"/>
      <c r="AG162" s="44"/>
      <c r="AH162" s="44"/>
      <c r="AI162" s="44"/>
      <c r="AJ162" s="44"/>
      <c r="AK162" s="44"/>
      <c r="AL162" s="44"/>
      <c r="AM162" s="44"/>
      <c r="AN162" s="44"/>
      <c r="AO162" s="44"/>
      <c r="AP162" s="44"/>
      <c r="AQ162" s="44"/>
      <c r="AR162" s="44"/>
      <c r="AS162" s="44"/>
      <c r="AT162" s="75"/>
      <c r="AU162" s="44"/>
      <c r="AV162" s="44"/>
      <c r="AW162" s="44"/>
      <c r="AX162" s="44"/>
      <c r="AY162" s="44"/>
      <c r="AZ162" s="44"/>
      <c r="BA162" s="44"/>
      <c r="BB162" s="44"/>
      <c r="BC162" s="44"/>
      <c r="BD162" s="44"/>
      <c r="BE162" s="44"/>
      <c r="BF162" s="44"/>
      <c r="BH162" s="40"/>
      <c r="BI162" s="44"/>
      <c r="BJ162" s="75"/>
      <c r="BK162" s="44"/>
      <c r="BL162" s="44"/>
      <c r="BM162" s="44"/>
      <c r="BN162" s="44"/>
      <c r="BO162" s="44"/>
      <c r="BP162" s="44"/>
      <c r="BQ162" s="44"/>
      <c r="BR162" s="44"/>
      <c r="BS162" s="44"/>
      <c r="BT162" s="44"/>
      <c r="BU162" s="44"/>
      <c r="BV162" s="44"/>
    </row>
    <row r="163" spans="9:74" ht="15.75" x14ac:dyDescent="0.25">
      <c r="M163" s="40"/>
      <c r="N163" s="44"/>
      <c r="O163" s="44"/>
      <c r="P163" s="44"/>
      <c r="Q163" s="44"/>
      <c r="R163" s="44"/>
      <c r="S163" s="44"/>
      <c r="T163" s="44"/>
      <c r="U163" s="44"/>
      <c r="V163" s="44"/>
      <c r="W163" s="44"/>
      <c r="X163" s="44"/>
      <c r="Y163" s="44"/>
      <c r="Z163" s="44"/>
      <c r="AA163" s="44"/>
      <c r="AB163" s="35"/>
      <c r="AC163" s="40"/>
      <c r="AD163" s="40"/>
      <c r="AE163" s="75"/>
      <c r="AF163" s="44"/>
      <c r="AG163" s="44"/>
      <c r="AH163" s="44"/>
      <c r="AI163" s="44"/>
      <c r="AJ163" s="44"/>
      <c r="AK163" s="44"/>
      <c r="AL163" s="44"/>
      <c r="AM163" s="44"/>
      <c r="AN163" s="44"/>
      <c r="AO163" s="44"/>
      <c r="AP163" s="44"/>
      <c r="AQ163" s="44"/>
      <c r="AR163" s="44"/>
      <c r="AS163" s="44"/>
      <c r="AT163" s="75"/>
      <c r="AU163" s="44"/>
      <c r="AV163" s="44"/>
      <c r="AW163" s="44"/>
      <c r="AX163" s="44"/>
      <c r="AY163" s="44"/>
      <c r="AZ163" s="44"/>
      <c r="BA163" s="44"/>
      <c r="BB163" s="44"/>
      <c r="BC163" s="44"/>
      <c r="BD163" s="44"/>
      <c r="BE163" s="44"/>
      <c r="BF163" s="44"/>
      <c r="BH163" s="40"/>
      <c r="BI163" s="44"/>
      <c r="BJ163" s="75"/>
      <c r="BK163" s="44"/>
      <c r="BL163" s="44"/>
      <c r="BM163" s="44"/>
      <c r="BN163" s="44"/>
      <c r="BO163" s="44"/>
      <c r="BP163" s="44"/>
      <c r="BQ163" s="44"/>
      <c r="BR163" s="44"/>
      <c r="BS163" s="44"/>
      <c r="BT163" s="44"/>
      <c r="BU163" s="44"/>
      <c r="BV163" s="44"/>
    </row>
    <row r="164" spans="9:74" ht="15.75" x14ac:dyDescent="0.25">
      <c r="I164" s="77"/>
      <c r="M164" s="40"/>
      <c r="N164" s="44"/>
      <c r="O164" s="44"/>
      <c r="P164" s="44"/>
      <c r="Q164" s="44"/>
      <c r="R164" s="44"/>
      <c r="S164" s="44"/>
      <c r="T164" s="44"/>
      <c r="U164" s="44"/>
      <c r="V164" s="44"/>
      <c r="W164" s="44"/>
      <c r="X164" s="44"/>
      <c r="Y164" s="44"/>
      <c r="Z164" s="44"/>
      <c r="AA164" s="44"/>
      <c r="AB164" s="35"/>
      <c r="AC164" s="40"/>
      <c r="AD164" s="40"/>
      <c r="AE164" s="75"/>
      <c r="AF164" s="44"/>
      <c r="AG164" s="44"/>
      <c r="AH164" s="44"/>
      <c r="AI164" s="44"/>
      <c r="AJ164" s="44"/>
      <c r="AK164" s="44"/>
      <c r="AL164" s="44"/>
      <c r="AM164" s="44"/>
      <c r="AN164" s="44"/>
      <c r="AO164" s="44"/>
      <c r="AP164" s="44"/>
      <c r="AQ164" s="44"/>
      <c r="AR164" s="44"/>
      <c r="AS164" s="44"/>
      <c r="AT164" s="75"/>
      <c r="AU164" s="44"/>
      <c r="AV164" s="44"/>
      <c r="AW164" s="44"/>
      <c r="AX164" s="44"/>
      <c r="AY164" s="44"/>
      <c r="AZ164" s="44"/>
      <c r="BA164" s="44"/>
      <c r="BB164" s="44"/>
      <c r="BC164" s="44"/>
      <c r="BD164" s="44"/>
      <c r="BE164" s="44"/>
      <c r="BF164" s="44"/>
      <c r="BH164" s="40"/>
      <c r="BI164" s="44"/>
      <c r="BJ164" s="75"/>
      <c r="BK164" s="44"/>
      <c r="BL164" s="44"/>
      <c r="BM164" s="44"/>
      <c r="BN164" s="44"/>
      <c r="BO164" s="44"/>
      <c r="BP164" s="44"/>
      <c r="BQ164" s="44"/>
      <c r="BR164" s="44"/>
      <c r="BS164" s="44"/>
      <c r="BT164" s="44"/>
      <c r="BU164" s="44"/>
      <c r="BV164" s="44"/>
    </row>
    <row r="165" spans="9:74" ht="15.75" x14ac:dyDescent="0.25">
      <c r="I165" s="77"/>
      <c r="J165" s="52"/>
      <c r="K165" s="78"/>
      <c r="M165" s="40"/>
      <c r="N165" s="44"/>
      <c r="O165" s="44"/>
      <c r="P165" s="44"/>
      <c r="Q165" s="44"/>
      <c r="R165" s="44"/>
      <c r="S165" s="44"/>
      <c r="T165" s="44"/>
      <c r="U165" s="44"/>
      <c r="V165" s="44"/>
      <c r="W165" s="44"/>
      <c r="X165" s="44"/>
      <c r="Y165" s="44"/>
      <c r="Z165" s="44"/>
      <c r="AA165" s="44"/>
      <c r="AB165" s="35"/>
      <c r="AC165" s="40"/>
      <c r="AD165" s="40"/>
      <c r="AE165" s="75"/>
      <c r="AF165" s="44"/>
      <c r="AG165" s="44"/>
      <c r="AH165" s="44"/>
      <c r="AI165" s="44"/>
      <c r="AJ165" s="44"/>
      <c r="AK165" s="44"/>
      <c r="AL165" s="44"/>
      <c r="AM165" s="44"/>
      <c r="AN165" s="44"/>
      <c r="AO165" s="44"/>
      <c r="AP165" s="44"/>
      <c r="AQ165" s="44"/>
      <c r="AR165" s="44"/>
      <c r="AS165" s="44"/>
      <c r="AT165" s="75"/>
      <c r="AU165" s="44"/>
      <c r="AV165" s="44"/>
      <c r="AW165" s="44"/>
      <c r="AX165" s="44"/>
      <c r="AY165" s="44"/>
      <c r="AZ165" s="44"/>
      <c r="BA165" s="44"/>
      <c r="BB165" s="44"/>
      <c r="BC165" s="44"/>
      <c r="BD165" s="44"/>
      <c r="BE165" s="44"/>
      <c r="BF165" s="44"/>
      <c r="BH165" s="40"/>
      <c r="BI165" s="44"/>
      <c r="BJ165" s="75"/>
      <c r="BK165" s="44"/>
      <c r="BL165" s="44"/>
      <c r="BM165" s="44"/>
      <c r="BN165" s="44"/>
      <c r="BO165" s="44"/>
      <c r="BP165" s="44"/>
      <c r="BQ165" s="44"/>
      <c r="BR165" s="44"/>
      <c r="BS165" s="44"/>
      <c r="BT165" s="44"/>
      <c r="BU165" s="44"/>
      <c r="BV165" s="44"/>
    </row>
    <row r="166" spans="9:74" ht="15.75" x14ac:dyDescent="0.25">
      <c r="I166" s="77"/>
      <c r="J166" s="52"/>
      <c r="K166" s="78"/>
      <c r="M166" s="40"/>
      <c r="N166" s="44"/>
      <c r="O166" s="44"/>
      <c r="P166" s="44"/>
      <c r="Q166" s="44"/>
      <c r="R166" s="44"/>
      <c r="S166" s="44"/>
      <c r="T166" s="44"/>
      <c r="U166" s="44"/>
      <c r="V166" s="44"/>
      <c r="W166" s="44"/>
      <c r="X166" s="44"/>
      <c r="Y166" s="44"/>
      <c r="Z166" s="44"/>
      <c r="AA166" s="44"/>
      <c r="AB166" s="35"/>
      <c r="AC166" s="40"/>
      <c r="AD166" s="40"/>
      <c r="AE166" s="75"/>
      <c r="AF166" s="44"/>
      <c r="AG166" s="44"/>
      <c r="AH166" s="44"/>
      <c r="AI166" s="44"/>
      <c r="AJ166" s="44"/>
      <c r="AK166" s="44"/>
      <c r="AL166" s="44"/>
      <c r="AM166" s="44"/>
      <c r="AN166" s="44"/>
      <c r="AO166" s="44"/>
      <c r="AP166" s="44"/>
      <c r="AQ166" s="44"/>
      <c r="AR166" s="44"/>
      <c r="AS166" s="44"/>
      <c r="AT166" s="75"/>
      <c r="AU166" s="44"/>
      <c r="AV166" s="44"/>
      <c r="AW166" s="44"/>
      <c r="AX166" s="44"/>
      <c r="AY166" s="44"/>
      <c r="AZ166" s="44"/>
      <c r="BA166" s="44"/>
      <c r="BB166" s="44"/>
      <c r="BC166" s="44"/>
      <c r="BD166" s="44"/>
      <c r="BE166" s="44"/>
      <c r="BF166" s="44"/>
      <c r="BH166" s="40"/>
      <c r="BI166" s="44"/>
      <c r="BJ166" s="75"/>
      <c r="BK166" s="44"/>
      <c r="BL166" s="44"/>
      <c r="BM166" s="44"/>
      <c r="BN166" s="44"/>
      <c r="BO166" s="44"/>
      <c r="BP166" s="44"/>
      <c r="BQ166" s="44"/>
      <c r="BR166" s="44"/>
      <c r="BS166" s="44"/>
      <c r="BT166" s="44"/>
      <c r="BU166" s="44"/>
      <c r="BV166" s="44"/>
    </row>
    <row r="167" spans="9:74" ht="15.75" x14ac:dyDescent="0.25">
      <c r="I167" s="77"/>
      <c r="J167" s="52"/>
      <c r="K167" s="78"/>
      <c r="M167" s="40"/>
      <c r="N167" s="44"/>
      <c r="O167" s="44"/>
      <c r="P167" s="44"/>
      <c r="Q167" s="44"/>
      <c r="R167" s="44"/>
      <c r="S167" s="44"/>
      <c r="T167" s="44"/>
      <c r="U167" s="44"/>
      <c r="V167" s="44"/>
      <c r="W167" s="44"/>
      <c r="X167" s="44"/>
      <c r="Y167" s="44"/>
      <c r="Z167" s="44"/>
      <c r="AA167" s="44"/>
      <c r="AB167" s="35"/>
      <c r="AC167" s="40"/>
      <c r="AD167" s="40"/>
      <c r="AE167" s="75"/>
      <c r="AF167" s="44"/>
      <c r="AG167" s="44"/>
      <c r="AH167" s="44"/>
      <c r="AI167" s="44"/>
      <c r="AJ167" s="44"/>
      <c r="AK167" s="44"/>
      <c r="AL167" s="44"/>
      <c r="AM167" s="44"/>
      <c r="AN167" s="44"/>
      <c r="AO167" s="44"/>
      <c r="AP167" s="44"/>
      <c r="AQ167" s="44"/>
      <c r="AR167" s="44"/>
      <c r="AS167" s="44"/>
      <c r="AT167" s="75"/>
      <c r="AU167" s="44"/>
      <c r="AV167" s="44"/>
      <c r="AW167" s="44"/>
      <c r="AX167" s="44"/>
      <c r="AY167" s="44"/>
      <c r="AZ167" s="44"/>
      <c r="BA167" s="44"/>
      <c r="BB167" s="44"/>
      <c r="BC167" s="44"/>
      <c r="BD167" s="44"/>
      <c r="BE167" s="44"/>
      <c r="BF167" s="44"/>
      <c r="BH167" s="40"/>
      <c r="BI167" s="44"/>
      <c r="BJ167" s="75"/>
      <c r="BK167" s="44"/>
      <c r="BL167" s="44"/>
      <c r="BM167" s="44"/>
      <c r="BN167" s="44"/>
      <c r="BO167" s="44"/>
      <c r="BP167" s="44"/>
      <c r="BQ167" s="44"/>
      <c r="BR167" s="44"/>
      <c r="BS167" s="44"/>
      <c r="BT167" s="44"/>
      <c r="BU167" s="44"/>
      <c r="BV167" s="44"/>
    </row>
    <row r="168" spans="9:74" ht="15.75" x14ac:dyDescent="0.25">
      <c r="I168" s="77"/>
      <c r="J168" s="52"/>
      <c r="K168" s="78"/>
      <c r="M168" s="40"/>
      <c r="N168" s="44"/>
      <c r="O168" s="44"/>
      <c r="P168" s="44"/>
      <c r="Q168" s="44"/>
      <c r="R168" s="44"/>
      <c r="S168" s="44"/>
      <c r="T168" s="44"/>
      <c r="U168" s="44"/>
      <c r="V168" s="44"/>
      <c r="W168" s="44"/>
      <c r="X168" s="44"/>
      <c r="Y168" s="44"/>
      <c r="Z168" s="44"/>
      <c r="AA168" s="44"/>
      <c r="AB168" s="35"/>
      <c r="AC168" s="40"/>
      <c r="AD168" s="40"/>
      <c r="AE168" s="75"/>
      <c r="AF168" s="44"/>
      <c r="AG168" s="44"/>
      <c r="AH168" s="44"/>
      <c r="AI168" s="44"/>
      <c r="AJ168" s="44"/>
      <c r="AK168" s="44"/>
      <c r="AL168" s="44"/>
      <c r="AM168" s="44"/>
      <c r="AN168" s="44"/>
      <c r="AO168" s="44"/>
      <c r="AP168" s="44"/>
      <c r="AQ168" s="44"/>
      <c r="AR168" s="44"/>
      <c r="AS168" s="44"/>
      <c r="AT168" s="75"/>
      <c r="AU168" s="44"/>
      <c r="AV168" s="44"/>
      <c r="AW168" s="44"/>
      <c r="AX168" s="44"/>
      <c r="AY168" s="44"/>
      <c r="AZ168" s="44"/>
      <c r="BA168" s="44"/>
      <c r="BB168" s="44"/>
      <c r="BC168" s="44"/>
      <c r="BD168" s="44"/>
      <c r="BE168" s="44"/>
      <c r="BF168" s="44"/>
      <c r="BH168" s="40"/>
      <c r="BI168" s="44"/>
      <c r="BJ168" s="75"/>
      <c r="BK168" s="44"/>
      <c r="BL168" s="44"/>
      <c r="BM168" s="44"/>
      <c r="BN168" s="44"/>
      <c r="BO168" s="44"/>
      <c r="BP168" s="44"/>
      <c r="BQ168" s="44"/>
      <c r="BR168" s="44"/>
      <c r="BS168" s="44"/>
      <c r="BT168" s="44"/>
      <c r="BU168" s="44"/>
      <c r="BV168" s="44"/>
    </row>
    <row r="169" spans="9:74" ht="15.75" x14ac:dyDescent="0.25">
      <c r="I169" s="77"/>
      <c r="J169" s="52"/>
      <c r="K169" s="78"/>
      <c r="M169" s="40"/>
      <c r="N169" s="44"/>
      <c r="O169" s="44"/>
      <c r="P169" s="44"/>
      <c r="Q169" s="44"/>
      <c r="R169" s="44"/>
      <c r="S169" s="44"/>
      <c r="T169" s="44"/>
      <c r="U169" s="44"/>
      <c r="V169" s="44"/>
      <c r="W169" s="44"/>
      <c r="X169" s="44"/>
      <c r="Y169" s="44"/>
      <c r="Z169" s="44"/>
      <c r="AA169" s="44"/>
      <c r="AB169" s="35"/>
      <c r="AC169" s="40"/>
      <c r="AD169" s="40"/>
      <c r="AE169" s="75"/>
      <c r="AF169" s="44"/>
      <c r="AG169" s="44"/>
      <c r="AH169" s="44"/>
      <c r="AI169" s="44"/>
      <c r="AJ169" s="44"/>
      <c r="AK169" s="44"/>
      <c r="AL169" s="44"/>
      <c r="AM169" s="44"/>
      <c r="AN169" s="44"/>
      <c r="AO169" s="44"/>
      <c r="AP169" s="44"/>
      <c r="AQ169" s="44"/>
      <c r="AR169" s="44"/>
      <c r="AS169" s="44"/>
      <c r="AT169" s="75"/>
      <c r="AU169" s="44"/>
      <c r="AV169" s="44"/>
      <c r="AW169" s="44"/>
      <c r="AX169" s="44"/>
      <c r="AY169" s="44"/>
      <c r="AZ169" s="44"/>
      <c r="BA169" s="44"/>
      <c r="BB169" s="44"/>
      <c r="BC169" s="44"/>
      <c r="BD169" s="44"/>
      <c r="BE169" s="44"/>
      <c r="BF169" s="44"/>
      <c r="BH169" s="40"/>
      <c r="BI169" s="44"/>
      <c r="BJ169" s="75"/>
      <c r="BK169" s="44"/>
      <c r="BL169" s="44"/>
      <c r="BM169" s="44"/>
      <c r="BN169" s="44"/>
      <c r="BO169" s="44"/>
      <c r="BP169" s="44"/>
      <c r="BQ169" s="44"/>
      <c r="BR169" s="44"/>
      <c r="BS169" s="44"/>
      <c r="BT169" s="44"/>
      <c r="BU169" s="44"/>
      <c r="BV169" s="44"/>
    </row>
    <row r="170" spans="9:74" ht="15.75" x14ac:dyDescent="0.25">
      <c r="I170" s="77"/>
      <c r="J170" s="52"/>
      <c r="K170" s="78"/>
      <c r="M170" s="40"/>
      <c r="N170" s="44"/>
      <c r="O170" s="44"/>
      <c r="P170" s="44"/>
      <c r="Q170" s="44"/>
      <c r="R170" s="44"/>
      <c r="S170" s="44"/>
      <c r="T170" s="44"/>
      <c r="U170" s="44"/>
      <c r="V170" s="44"/>
      <c r="W170" s="44"/>
      <c r="X170" s="44"/>
      <c r="Y170" s="44"/>
      <c r="Z170" s="44"/>
      <c r="AA170" s="44"/>
      <c r="AB170" s="35"/>
      <c r="AC170" s="40"/>
      <c r="AD170" s="40"/>
      <c r="AE170" s="75"/>
      <c r="AF170" s="44"/>
      <c r="AG170" s="44"/>
      <c r="AH170" s="44"/>
      <c r="AI170" s="44"/>
      <c r="AJ170" s="44"/>
      <c r="AK170" s="44"/>
      <c r="AL170" s="44"/>
      <c r="AM170" s="44"/>
      <c r="AN170" s="44"/>
      <c r="AO170" s="44"/>
      <c r="AP170" s="44"/>
      <c r="AQ170" s="44"/>
      <c r="AR170" s="44"/>
      <c r="AS170" s="44"/>
      <c r="AT170" s="75"/>
      <c r="AU170" s="44"/>
      <c r="AV170" s="44"/>
      <c r="AW170" s="44"/>
      <c r="AX170" s="44"/>
      <c r="AY170" s="44"/>
      <c r="AZ170" s="44"/>
      <c r="BA170" s="44"/>
      <c r="BB170" s="44"/>
      <c r="BC170" s="44"/>
      <c r="BD170" s="44"/>
      <c r="BE170" s="44"/>
      <c r="BF170" s="44"/>
      <c r="BH170" s="40"/>
      <c r="BI170" s="44"/>
      <c r="BJ170" s="75"/>
      <c r="BK170" s="44"/>
      <c r="BL170" s="44"/>
      <c r="BM170" s="44"/>
      <c r="BN170" s="44"/>
      <c r="BO170" s="44"/>
      <c r="BP170" s="44"/>
      <c r="BQ170" s="44"/>
      <c r="BR170" s="44"/>
      <c r="BS170" s="44"/>
      <c r="BT170" s="44"/>
      <c r="BU170" s="44"/>
      <c r="BV170" s="44"/>
    </row>
    <row r="171" spans="9:74" ht="15.75" x14ac:dyDescent="0.25">
      <c r="I171" s="77"/>
      <c r="J171" s="52"/>
      <c r="K171" s="78"/>
      <c r="M171" s="40"/>
      <c r="N171" s="44"/>
      <c r="O171" s="44"/>
      <c r="P171" s="44"/>
      <c r="Q171" s="44"/>
      <c r="R171" s="44"/>
      <c r="S171" s="44"/>
      <c r="T171" s="44"/>
      <c r="U171" s="44"/>
      <c r="V171" s="44"/>
      <c r="W171" s="44"/>
      <c r="X171" s="44"/>
      <c r="Y171" s="44"/>
      <c r="Z171" s="44"/>
      <c r="AA171" s="44"/>
      <c r="AB171" s="35"/>
      <c r="AC171" s="40"/>
      <c r="AD171" s="40"/>
      <c r="AE171" s="75"/>
      <c r="AF171" s="44"/>
      <c r="AG171" s="44"/>
      <c r="AH171" s="44"/>
      <c r="AI171" s="44"/>
      <c r="AJ171" s="44"/>
      <c r="AK171" s="44"/>
      <c r="AL171" s="44"/>
      <c r="AM171" s="44"/>
      <c r="AN171" s="44"/>
      <c r="AO171" s="44"/>
      <c r="AP171" s="44"/>
      <c r="AQ171" s="44"/>
      <c r="AR171" s="44"/>
      <c r="AS171" s="44"/>
      <c r="AT171" s="75"/>
      <c r="AU171" s="44"/>
      <c r="AV171" s="44"/>
      <c r="AW171" s="44"/>
      <c r="AX171" s="44"/>
      <c r="AY171" s="44"/>
      <c r="AZ171" s="44"/>
      <c r="BA171" s="44"/>
      <c r="BB171" s="44"/>
      <c r="BC171" s="44"/>
      <c r="BD171" s="44"/>
      <c r="BE171" s="44"/>
      <c r="BF171" s="44"/>
      <c r="BH171" s="40"/>
      <c r="BI171" s="44"/>
      <c r="BJ171" s="75"/>
      <c r="BK171" s="44"/>
      <c r="BL171" s="44"/>
      <c r="BM171" s="44"/>
      <c r="BN171" s="44"/>
      <c r="BO171" s="44"/>
      <c r="BP171" s="44"/>
      <c r="BQ171" s="44"/>
      <c r="BR171" s="44"/>
      <c r="BS171" s="44"/>
      <c r="BT171" s="44"/>
      <c r="BU171" s="44"/>
      <c r="BV171" s="44"/>
    </row>
    <row r="172" spans="9:74" ht="15.75" x14ac:dyDescent="0.25">
      <c r="I172" s="77"/>
      <c r="J172" s="52"/>
      <c r="K172" s="78"/>
      <c r="M172" s="40"/>
      <c r="N172" s="44"/>
      <c r="O172" s="44"/>
      <c r="P172" s="44"/>
      <c r="Q172" s="44"/>
      <c r="R172" s="44"/>
      <c r="S172" s="44"/>
      <c r="T172" s="44"/>
      <c r="U172" s="44"/>
      <c r="V172" s="44"/>
      <c r="W172" s="44"/>
      <c r="X172" s="44"/>
      <c r="Y172" s="44"/>
      <c r="Z172" s="44"/>
      <c r="AA172" s="44"/>
      <c r="AB172" s="35"/>
      <c r="AC172" s="40"/>
      <c r="AD172" s="40"/>
      <c r="AE172" s="75"/>
      <c r="AF172" s="44"/>
      <c r="AG172" s="44"/>
      <c r="AH172" s="44"/>
      <c r="AI172" s="44"/>
      <c r="AJ172" s="44"/>
      <c r="AK172" s="44"/>
      <c r="AL172" s="44"/>
      <c r="AM172" s="44"/>
      <c r="AN172" s="44"/>
      <c r="AO172" s="44"/>
      <c r="AP172" s="44"/>
      <c r="AQ172" s="44"/>
      <c r="AR172" s="44"/>
      <c r="AS172" s="44"/>
      <c r="AT172" s="75"/>
      <c r="AU172" s="44"/>
      <c r="AV172" s="44"/>
      <c r="AW172" s="44"/>
      <c r="AX172" s="44"/>
      <c r="AY172" s="44"/>
      <c r="AZ172" s="44"/>
      <c r="BA172" s="44"/>
      <c r="BB172" s="44"/>
      <c r="BC172" s="44"/>
      <c r="BD172" s="44"/>
      <c r="BE172" s="44"/>
      <c r="BF172" s="44"/>
      <c r="BH172" s="40"/>
      <c r="BI172" s="44"/>
      <c r="BJ172" s="75"/>
      <c r="BK172" s="44"/>
      <c r="BL172" s="44"/>
      <c r="BM172" s="44"/>
      <c r="BN172" s="44"/>
      <c r="BO172" s="44"/>
      <c r="BP172" s="44"/>
      <c r="BQ172" s="44"/>
      <c r="BR172" s="44"/>
      <c r="BS172" s="44"/>
      <c r="BT172" s="44"/>
      <c r="BU172" s="44"/>
      <c r="BV172" s="44"/>
    </row>
    <row r="173" spans="9:74" ht="15.75" x14ac:dyDescent="0.25">
      <c r="I173" s="77"/>
      <c r="J173" s="52"/>
      <c r="K173" s="78"/>
      <c r="M173" s="40"/>
      <c r="N173" s="44"/>
      <c r="O173" s="44"/>
      <c r="P173" s="44"/>
      <c r="Q173" s="44"/>
      <c r="R173" s="44"/>
      <c r="S173" s="44"/>
      <c r="T173" s="44"/>
      <c r="U173" s="44"/>
      <c r="V173" s="44"/>
      <c r="W173" s="44"/>
      <c r="X173" s="44"/>
      <c r="Y173" s="44"/>
      <c r="Z173" s="44"/>
      <c r="AA173" s="44"/>
      <c r="AB173" s="35"/>
      <c r="AC173" s="40"/>
      <c r="AD173" s="40"/>
      <c r="AE173" s="75"/>
      <c r="AF173" s="44"/>
      <c r="AG173" s="44"/>
      <c r="AH173" s="44"/>
      <c r="AI173" s="44"/>
      <c r="AJ173" s="44"/>
      <c r="AK173" s="44"/>
      <c r="AL173" s="44"/>
      <c r="AM173" s="44"/>
      <c r="AN173" s="44"/>
      <c r="AO173" s="44"/>
      <c r="AP173" s="44"/>
      <c r="AQ173" s="44"/>
      <c r="AR173" s="44"/>
      <c r="AS173" s="44"/>
      <c r="AT173" s="75"/>
      <c r="AU173" s="44"/>
      <c r="AV173" s="44"/>
      <c r="AW173" s="44"/>
      <c r="AX173" s="44"/>
      <c r="AY173" s="44"/>
      <c r="AZ173" s="44"/>
      <c r="BA173" s="44"/>
      <c r="BB173" s="44"/>
      <c r="BC173" s="44"/>
      <c r="BD173" s="44"/>
      <c r="BE173" s="44"/>
      <c r="BF173" s="44"/>
      <c r="BH173" s="40"/>
      <c r="BI173" s="44"/>
      <c r="BJ173" s="75"/>
      <c r="BK173" s="44"/>
      <c r="BL173" s="44"/>
      <c r="BM173" s="44"/>
      <c r="BN173" s="44"/>
      <c r="BO173" s="44"/>
      <c r="BP173" s="44"/>
      <c r="BQ173" s="44"/>
      <c r="BR173" s="44"/>
      <c r="BS173" s="44"/>
      <c r="BT173" s="44"/>
      <c r="BU173" s="44"/>
      <c r="BV173" s="44"/>
    </row>
    <row r="174" spans="9:74" ht="15.75" x14ac:dyDescent="0.25">
      <c r="I174" s="77"/>
      <c r="J174" s="52"/>
      <c r="K174" s="78"/>
      <c r="M174" s="40"/>
      <c r="N174" s="44"/>
      <c r="O174" s="44"/>
      <c r="P174" s="44"/>
      <c r="Q174" s="44"/>
      <c r="R174" s="44"/>
      <c r="S174" s="44"/>
      <c r="T174" s="44"/>
      <c r="U174" s="44"/>
      <c r="V174" s="44"/>
      <c r="W174" s="44"/>
      <c r="X174" s="44"/>
      <c r="Y174" s="44"/>
      <c r="Z174" s="44"/>
      <c r="AA174" s="44"/>
      <c r="AB174" s="35"/>
      <c r="AC174" s="40"/>
      <c r="AD174" s="40"/>
      <c r="AE174" s="75"/>
      <c r="AF174" s="44"/>
      <c r="AG174" s="44"/>
      <c r="AH174" s="44"/>
      <c r="AI174" s="44"/>
      <c r="AJ174" s="44"/>
      <c r="AK174" s="44"/>
      <c r="AL174" s="44"/>
      <c r="AM174" s="44"/>
      <c r="AN174" s="44"/>
      <c r="AO174" s="44"/>
      <c r="AP174" s="44"/>
      <c r="AQ174" s="44"/>
      <c r="AR174" s="44"/>
      <c r="AS174" s="44"/>
      <c r="AT174" s="75"/>
      <c r="AU174" s="44"/>
      <c r="AV174" s="44"/>
      <c r="AW174" s="44"/>
      <c r="AX174" s="44"/>
      <c r="AY174" s="44"/>
      <c r="AZ174" s="44"/>
      <c r="BA174" s="44"/>
      <c r="BB174" s="44"/>
      <c r="BC174" s="44"/>
      <c r="BD174" s="44"/>
      <c r="BE174" s="44"/>
      <c r="BF174" s="44"/>
      <c r="BH174" s="40"/>
      <c r="BI174" s="44"/>
      <c r="BJ174" s="75"/>
      <c r="BK174" s="44"/>
      <c r="BL174" s="44"/>
      <c r="BM174" s="44"/>
      <c r="BN174" s="44"/>
      <c r="BO174" s="44"/>
      <c r="BP174" s="44"/>
      <c r="BQ174" s="44"/>
      <c r="BR174" s="44"/>
      <c r="BS174" s="44"/>
      <c r="BT174" s="44"/>
      <c r="BU174" s="44"/>
      <c r="BV174" s="44"/>
    </row>
    <row r="175" spans="9:74" ht="15.75" x14ac:dyDescent="0.25">
      <c r="I175" s="77"/>
      <c r="J175" s="52"/>
      <c r="K175" s="78"/>
      <c r="M175" s="40"/>
      <c r="N175" s="44"/>
      <c r="O175" s="44"/>
      <c r="P175" s="44"/>
      <c r="Q175" s="44"/>
      <c r="R175" s="44"/>
      <c r="S175" s="44"/>
      <c r="T175" s="44"/>
      <c r="U175" s="44"/>
      <c r="V175" s="44"/>
      <c r="W175" s="44"/>
      <c r="X175" s="44"/>
      <c r="Y175" s="44"/>
      <c r="Z175" s="44"/>
      <c r="AA175" s="44"/>
      <c r="AB175" s="35"/>
      <c r="AC175" s="40"/>
      <c r="AD175" s="40"/>
      <c r="AE175" s="75"/>
      <c r="AF175" s="44"/>
      <c r="AG175" s="44"/>
      <c r="AH175" s="44"/>
      <c r="AI175" s="44"/>
      <c r="AJ175" s="44"/>
      <c r="AK175" s="44"/>
      <c r="AL175" s="44"/>
      <c r="AM175" s="44"/>
      <c r="AN175" s="44"/>
      <c r="AO175" s="44"/>
      <c r="AP175" s="44"/>
      <c r="AQ175" s="44"/>
      <c r="AR175" s="44"/>
      <c r="AS175" s="44"/>
      <c r="AT175" s="75"/>
      <c r="AU175" s="44"/>
      <c r="AV175" s="44"/>
      <c r="AW175" s="44"/>
      <c r="AX175" s="44"/>
      <c r="AY175" s="44"/>
      <c r="AZ175" s="44"/>
      <c r="BA175" s="44"/>
      <c r="BB175" s="44"/>
      <c r="BC175" s="44"/>
      <c r="BD175" s="44"/>
      <c r="BE175" s="44"/>
      <c r="BF175" s="44"/>
      <c r="BH175" s="40"/>
      <c r="BI175" s="44"/>
      <c r="BJ175" s="75"/>
      <c r="BK175" s="44"/>
      <c r="BL175" s="44"/>
      <c r="BM175" s="44"/>
      <c r="BN175" s="44"/>
      <c r="BO175" s="44"/>
      <c r="BP175" s="44"/>
      <c r="BQ175" s="44"/>
      <c r="BR175" s="44"/>
      <c r="BS175" s="44"/>
      <c r="BT175" s="44"/>
      <c r="BU175" s="44"/>
      <c r="BV175" s="44"/>
    </row>
    <row r="176" spans="9:74" ht="15.75" x14ac:dyDescent="0.25">
      <c r="I176" s="77"/>
      <c r="J176" s="52"/>
      <c r="K176" s="78"/>
      <c r="M176" s="40"/>
      <c r="N176" s="44"/>
      <c r="O176" s="44"/>
      <c r="P176" s="44"/>
      <c r="Q176" s="44"/>
      <c r="R176" s="44"/>
      <c r="S176" s="44"/>
      <c r="T176" s="44"/>
      <c r="U176" s="44"/>
      <c r="V176" s="44"/>
      <c r="W176" s="44"/>
      <c r="X176" s="44"/>
      <c r="Y176" s="44"/>
      <c r="Z176" s="44"/>
      <c r="AA176" s="44"/>
      <c r="AB176" s="35"/>
      <c r="AC176" s="40"/>
      <c r="AD176" s="40"/>
      <c r="AE176" s="75"/>
      <c r="AF176" s="44"/>
      <c r="AG176" s="44"/>
      <c r="AH176" s="44"/>
      <c r="AI176" s="44"/>
      <c r="AJ176" s="44"/>
      <c r="AK176" s="44"/>
      <c r="AL176" s="44"/>
      <c r="AM176" s="44"/>
      <c r="AN176" s="44"/>
      <c r="AO176" s="44"/>
      <c r="AP176" s="44"/>
      <c r="AQ176" s="44"/>
      <c r="AR176" s="44"/>
      <c r="AS176" s="44"/>
      <c r="AT176" s="75"/>
      <c r="AU176" s="44"/>
      <c r="AV176" s="44"/>
      <c r="AW176" s="44"/>
      <c r="AX176" s="44"/>
      <c r="AY176" s="44"/>
      <c r="AZ176" s="44"/>
      <c r="BA176" s="44"/>
      <c r="BB176" s="44"/>
      <c r="BC176" s="44"/>
      <c r="BD176" s="44"/>
      <c r="BE176" s="44"/>
      <c r="BF176" s="44"/>
      <c r="BH176" s="40"/>
      <c r="BI176" s="44"/>
      <c r="BJ176" s="75"/>
      <c r="BK176" s="44"/>
      <c r="BL176" s="44"/>
      <c r="BM176" s="44"/>
      <c r="BN176" s="44"/>
      <c r="BO176" s="44"/>
      <c r="BP176" s="44"/>
      <c r="BQ176" s="44"/>
      <c r="BR176" s="44"/>
      <c r="BS176" s="44"/>
      <c r="BT176" s="44"/>
      <c r="BU176" s="44"/>
      <c r="BV176" s="44"/>
    </row>
    <row r="177" spans="10:74" ht="15.75" x14ac:dyDescent="0.25">
      <c r="J177" s="52"/>
      <c r="K177" s="78"/>
      <c r="M177" s="40"/>
      <c r="N177" s="44"/>
      <c r="O177" s="44"/>
      <c r="P177" s="44"/>
      <c r="Q177" s="44"/>
      <c r="R177" s="44"/>
      <c r="S177" s="44"/>
      <c r="T177" s="44"/>
      <c r="U177" s="44"/>
      <c r="V177" s="44"/>
      <c r="W177" s="44"/>
      <c r="X177" s="44"/>
      <c r="Y177" s="44"/>
      <c r="Z177" s="44"/>
      <c r="AA177" s="44"/>
      <c r="AB177" s="35"/>
      <c r="AC177" s="40"/>
      <c r="AD177" s="40"/>
      <c r="AE177" s="75"/>
      <c r="AF177" s="44"/>
      <c r="AG177" s="44"/>
      <c r="AH177" s="44"/>
      <c r="AI177" s="44"/>
      <c r="AJ177" s="44"/>
      <c r="AK177" s="44"/>
      <c r="AL177" s="44"/>
      <c r="AM177" s="44"/>
      <c r="AN177" s="44"/>
      <c r="AO177" s="44"/>
      <c r="AP177" s="44"/>
      <c r="AQ177" s="44"/>
      <c r="AR177" s="44"/>
      <c r="AS177" s="44"/>
      <c r="AT177" s="75"/>
      <c r="AU177" s="44"/>
      <c r="AV177" s="44"/>
      <c r="AW177" s="44"/>
      <c r="AX177" s="44"/>
      <c r="AY177" s="44"/>
      <c r="AZ177" s="44"/>
      <c r="BA177" s="44"/>
      <c r="BB177" s="44"/>
      <c r="BC177" s="44"/>
      <c r="BD177" s="44"/>
      <c r="BE177" s="44"/>
      <c r="BF177" s="44"/>
      <c r="BH177" s="40"/>
      <c r="BI177" s="44"/>
      <c r="BJ177" s="75"/>
      <c r="BK177" s="44"/>
      <c r="BL177" s="44"/>
      <c r="BM177" s="44"/>
      <c r="BN177" s="44"/>
      <c r="BO177" s="44"/>
      <c r="BP177" s="44"/>
      <c r="BQ177" s="44"/>
      <c r="BR177" s="44"/>
      <c r="BS177" s="44"/>
      <c r="BT177" s="44"/>
      <c r="BU177" s="44"/>
      <c r="BV177" s="44"/>
    </row>
    <row r="178" spans="10:74" ht="15.75" x14ac:dyDescent="0.25">
      <c r="M178" s="40"/>
      <c r="N178" s="44"/>
      <c r="O178" s="44"/>
      <c r="P178" s="44"/>
      <c r="Q178" s="44"/>
      <c r="R178" s="44"/>
      <c r="S178" s="44"/>
      <c r="T178" s="44"/>
      <c r="U178" s="44"/>
      <c r="V178" s="44"/>
      <c r="W178" s="44"/>
      <c r="X178" s="44"/>
      <c r="Y178" s="44"/>
      <c r="Z178" s="44"/>
      <c r="AA178" s="44"/>
      <c r="AB178" s="35"/>
      <c r="AC178" s="40"/>
      <c r="AD178" s="40"/>
      <c r="AE178" s="75"/>
      <c r="AF178" s="44"/>
      <c r="AG178" s="44"/>
      <c r="AH178" s="44"/>
      <c r="AI178" s="44"/>
      <c r="AJ178" s="44"/>
      <c r="AK178" s="44"/>
      <c r="AL178" s="44"/>
      <c r="AM178" s="44"/>
      <c r="AN178" s="44"/>
      <c r="AO178" s="44"/>
      <c r="AP178" s="44"/>
      <c r="AQ178" s="44"/>
      <c r="AR178" s="44"/>
      <c r="AS178" s="44"/>
      <c r="AT178" s="75"/>
      <c r="AU178" s="44"/>
      <c r="AV178" s="44"/>
      <c r="AW178" s="44"/>
      <c r="AX178" s="44"/>
      <c r="AY178" s="44"/>
      <c r="AZ178" s="44"/>
      <c r="BA178" s="44"/>
      <c r="BB178" s="44"/>
      <c r="BC178" s="44"/>
      <c r="BD178" s="44"/>
      <c r="BE178" s="44"/>
      <c r="BF178" s="44"/>
      <c r="BH178" s="40"/>
      <c r="BI178" s="44"/>
      <c r="BJ178" s="75"/>
      <c r="BK178" s="44"/>
      <c r="BL178" s="44"/>
      <c r="BM178" s="44"/>
      <c r="BN178" s="44"/>
      <c r="BO178" s="44"/>
      <c r="BP178" s="44"/>
      <c r="BQ178" s="44"/>
      <c r="BR178" s="44"/>
      <c r="BS178" s="44"/>
      <c r="BT178" s="44"/>
      <c r="BU178" s="44"/>
      <c r="BV178" s="44"/>
    </row>
    <row r="179" spans="10:74" ht="15.75" x14ac:dyDescent="0.25">
      <c r="M179" s="40"/>
      <c r="N179" s="44"/>
      <c r="O179" s="44"/>
      <c r="P179" s="44"/>
      <c r="Q179" s="44"/>
      <c r="R179" s="44"/>
      <c r="S179" s="44"/>
      <c r="T179" s="44"/>
      <c r="U179" s="44"/>
      <c r="V179" s="44"/>
      <c r="W179" s="44"/>
      <c r="X179" s="44"/>
      <c r="Y179" s="44"/>
      <c r="Z179" s="44"/>
      <c r="AA179" s="44"/>
      <c r="AB179" s="35"/>
      <c r="AC179" s="40"/>
      <c r="AD179" s="40"/>
      <c r="AE179" s="75"/>
      <c r="AF179" s="44"/>
      <c r="AG179" s="44"/>
      <c r="AH179" s="44"/>
      <c r="AI179" s="44"/>
      <c r="AJ179" s="44"/>
      <c r="AK179" s="44"/>
      <c r="AL179" s="44"/>
      <c r="AM179" s="44"/>
      <c r="AN179" s="44"/>
      <c r="AO179" s="44"/>
      <c r="AP179" s="44"/>
      <c r="AQ179" s="44"/>
      <c r="AR179" s="44"/>
      <c r="AS179" s="44"/>
      <c r="AT179" s="75"/>
      <c r="AU179" s="44"/>
      <c r="AV179" s="44"/>
      <c r="AW179" s="44"/>
      <c r="AX179" s="44"/>
      <c r="AY179" s="44"/>
      <c r="AZ179" s="44"/>
      <c r="BA179" s="44"/>
      <c r="BB179" s="44"/>
      <c r="BC179" s="44"/>
      <c r="BD179" s="44"/>
      <c r="BE179" s="44"/>
      <c r="BF179" s="44"/>
      <c r="BH179" s="40"/>
      <c r="BI179" s="44"/>
      <c r="BJ179" s="75"/>
      <c r="BK179" s="44"/>
      <c r="BL179" s="44"/>
      <c r="BM179" s="44"/>
      <c r="BN179" s="44"/>
      <c r="BO179" s="44"/>
      <c r="BP179" s="44"/>
      <c r="BQ179" s="44"/>
      <c r="BR179" s="44"/>
      <c r="BS179" s="44"/>
      <c r="BT179" s="44"/>
      <c r="BU179" s="44"/>
      <c r="BV179" s="44"/>
    </row>
    <row r="180" spans="10:74" ht="15.75" x14ac:dyDescent="0.25">
      <c r="M180" s="40"/>
      <c r="N180" s="44"/>
      <c r="O180" s="44"/>
      <c r="P180" s="44"/>
      <c r="Q180" s="44"/>
      <c r="R180" s="44"/>
      <c r="S180" s="44"/>
      <c r="T180" s="44"/>
      <c r="U180" s="44"/>
      <c r="V180" s="44"/>
      <c r="W180" s="44"/>
      <c r="X180" s="44"/>
      <c r="Y180" s="44"/>
      <c r="Z180" s="44"/>
      <c r="AA180" s="44"/>
      <c r="AB180" s="35"/>
      <c r="AC180" s="40"/>
      <c r="AD180" s="40"/>
      <c r="AE180" s="75"/>
      <c r="AF180" s="44"/>
      <c r="AG180" s="44"/>
      <c r="AH180" s="44"/>
      <c r="AI180" s="44"/>
      <c r="AJ180" s="44"/>
      <c r="AK180" s="44"/>
      <c r="AL180" s="44"/>
      <c r="AM180" s="44"/>
      <c r="AN180" s="44"/>
      <c r="AO180" s="44"/>
      <c r="AP180" s="44"/>
      <c r="AQ180" s="44"/>
      <c r="AR180" s="44"/>
      <c r="AS180" s="44"/>
      <c r="AT180" s="75"/>
      <c r="AU180" s="44"/>
      <c r="AV180" s="44"/>
      <c r="AW180" s="44"/>
      <c r="AX180" s="44"/>
      <c r="AY180" s="44"/>
      <c r="AZ180" s="44"/>
      <c r="BA180" s="44"/>
      <c r="BB180" s="44"/>
      <c r="BC180" s="44"/>
      <c r="BD180" s="44"/>
      <c r="BE180" s="44"/>
      <c r="BF180" s="44"/>
      <c r="BH180" s="40"/>
      <c r="BI180" s="44"/>
      <c r="BJ180" s="75"/>
      <c r="BK180" s="44"/>
      <c r="BL180" s="44"/>
      <c r="BM180" s="44"/>
      <c r="BN180" s="44"/>
      <c r="BO180" s="44"/>
      <c r="BP180" s="44"/>
      <c r="BQ180" s="44"/>
      <c r="BR180" s="44"/>
      <c r="BS180" s="44"/>
      <c r="BT180" s="44"/>
      <c r="BU180" s="44"/>
      <c r="BV180" s="44"/>
    </row>
    <row r="181" spans="10:74" ht="15.75" x14ac:dyDescent="0.25">
      <c r="M181" s="40"/>
      <c r="N181" s="44"/>
      <c r="O181" s="44"/>
      <c r="P181" s="44"/>
      <c r="Q181" s="44"/>
      <c r="R181" s="44"/>
      <c r="S181" s="44"/>
      <c r="T181" s="44"/>
      <c r="U181" s="44"/>
      <c r="V181" s="44"/>
      <c r="W181" s="44"/>
      <c r="X181" s="44"/>
      <c r="Y181" s="44"/>
      <c r="Z181" s="44"/>
      <c r="AA181" s="44"/>
      <c r="AB181" s="35"/>
      <c r="AC181" s="40"/>
      <c r="AD181" s="40"/>
      <c r="AE181" s="75"/>
      <c r="AF181" s="44"/>
      <c r="AG181" s="44"/>
      <c r="AH181" s="44"/>
      <c r="AI181" s="44"/>
      <c r="AJ181" s="44"/>
      <c r="AK181" s="44"/>
      <c r="AL181" s="44"/>
      <c r="AM181" s="44"/>
      <c r="AN181" s="44"/>
      <c r="AO181" s="44"/>
      <c r="AP181" s="44"/>
      <c r="AQ181" s="44"/>
      <c r="AR181" s="44"/>
      <c r="AS181" s="44"/>
      <c r="AT181" s="75"/>
      <c r="AU181" s="44"/>
      <c r="AV181" s="44"/>
      <c r="AW181" s="44"/>
      <c r="AX181" s="44"/>
      <c r="AY181" s="44"/>
      <c r="AZ181" s="44"/>
      <c r="BA181" s="44"/>
      <c r="BB181" s="44"/>
      <c r="BC181" s="44"/>
      <c r="BD181" s="44"/>
      <c r="BE181" s="44"/>
      <c r="BF181" s="44"/>
      <c r="BH181" s="40"/>
      <c r="BI181" s="44"/>
      <c r="BJ181" s="75"/>
      <c r="BK181" s="44"/>
      <c r="BL181" s="44"/>
      <c r="BM181" s="44"/>
      <c r="BN181" s="44"/>
      <c r="BO181" s="44"/>
      <c r="BP181" s="44"/>
      <c r="BQ181" s="44"/>
      <c r="BR181" s="44"/>
      <c r="BS181" s="44"/>
      <c r="BT181" s="44"/>
      <c r="BU181" s="44"/>
      <c r="BV181" s="44"/>
    </row>
    <row r="182" spans="10:74" ht="15.75" x14ac:dyDescent="0.25">
      <c r="M182" s="40"/>
      <c r="N182" s="44"/>
      <c r="O182" s="44"/>
      <c r="P182" s="44"/>
      <c r="Q182" s="44"/>
      <c r="R182" s="44"/>
      <c r="S182" s="44"/>
      <c r="T182" s="44"/>
      <c r="U182" s="44"/>
      <c r="V182" s="44"/>
      <c r="W182" s="44"/>
      <c r="X182" s="44"/>
      <c r="Y182" s="44"/>
      <c r="Z182" s="44"/>
      <c r="AA182" s="44"/>
      <c r="AB182" s="35"/>
      <c r="AC182" s="40"/>
      <c r="AD182" s="40"/>
      <c r="AE182" s="75"/>
      <c r="AF182" s="44"/>
      <c r="AG182" s="44"/>
      <c r="AH182" s="44"/>
      <c r="AI182" s="44"/>
      <c r="AJ182" s="44"/>
      <c r="AK182" s="44"/>
      <c r="AL182" s="44"/>
      <c r="AM182" s="44"/>
      <c r="AN182" s="44"/>
      <c r="AO182" s="44"/>
      <c r="AP182" s="44"/>
      <c r="AQ182" s="44"/>
      <c r="AR182" s="44"/>
      <c r="AS182" s="44"/>
      <c r="AT182" s="75"/>
      <c r="AU182" s="44"/>
      <c r="AV182" s="44"/>
      <c r="AW182" s="44"/>
      <c r="AX182" s="44"/>
      <c r="AY182" s="44"/>
      <c r="AZ182" s="44"/>
      <c r="BA182" s="44"/>
      <c r="BB182" s="44"/>
      <c r="BC182" s="44"/>
      <c r="BD182" s="44"/>
      <c r="BE182" s="44"/>
      <c r="BF182" s="44"/>
      <c r="BH182" s="40"/>
      <c r="BI182" s="44"/>
      <c r="BJ182" s="75"/>
      <c r="BK182" s="44"/>
      <c r="BL182" s="44"/>
      <c r="BM182" s="44"/>
      <c r="BN182" s="44"/>
      <c r="BO182" s="44"/>
      <c r="BP182" s="44"/>
      <c r="BQ182" s="44"/>
      <c r="BR182" s="44"/>
      <c r="BS182" s="44"/>
      <c r="BT182" s="44"/>
      <c r="BU182" s="44"/>
      <c r="BV182" s="44"/>
    </row>
    <row r="183" spans="10:74" ht="15.75" x14ac:dyDescent="0.25">
      <c r="M183" s="40"/>
      <c r="N183" s="44"/>
      <c r="O183" s="44"/>
      <c r="P183" s="44"/>
      <c r="Q183" s="44"/>
      <c r="R183" s="44"/>
      <c r="S183" s="44"/>
      <c r="T183" s="44"/>
      <c r="U183" s="44"/>
      <c r="V183" s="44"/>
      <c r="W183" s="44"/>
      <c r="X183" s="44"/>
      <c r="Y183" s="44"/>
      <c r="Z183" s="44"/>
      <c r="AA183" s="44"/>
      <c r="AB183" s="35"/>
      <c r="AC183" s="40"/>
      <c r="AD183" s="40"/>
      <c r="AE183" s="75"/>
      <c r="AF183" s="44"/>
      <c r="AG183" s="44"/>
      <c r="AH183" s="44"/>
      <c r="AI183" s="44"/>
      <c r="AJ183" s="44"/>
      <c r="AK183" s="44"/>
      <c r="AL183" s="44"/>
      <c r="AM183" s="44"/>
      <c r="AN183" s="44"/>
      <c r="AO183" s="44"/>
      <c r="AP183" s="44"/>
      <c r="AQ183" s="44"/>
      <c r="AR183" s="44"/>
      <c r="AS183" s="44"/>
      <c r="AT183" s="75"/>
      <c r="AU183" s="44"/>
      <c r="AV183" s="44"/>
      <c r="AW183" s="44"/>
      <c r="AX183" s="44"/>
      <c r="AY183" s="44"/>
      <c r="AZ183" s="44"/>
      <c r="BA183" s="44"/>
      <c r="BB183" s="44"/>
      <c r="BC183" s="44"/>
      <c r="BD183" s="44"/>
      <c r="BE183" s="44"/>
      <c r="BF183" s="44"/>
      <c r="BH183" s="40"/>
      <c r="BI183" s="44"/>
      <c r="BJ183" s="75"/>
      <c r="BK183" s="44"/>
      <c r="BL183" s="44"/>
      <c r="BM183" s="44"/>
      <c r="BN183" s="44"/>
      <c r="BO183" s="44"/>
      <c r="BP183" s="44"/>
      <c r="BQ183" s="44"/>
      <c r="BR183" s="44"/>
      <c r="BS183" s="44"/>
      <c r="BT183" s="44"/>
      <c r="BU183" s="44"/>
      <c r="BV183" s="44"/>
    </row>
    <row r="184" spans="10:74" ht="15.75" x14ac:dyDescent="0.25">
      <c r="M184" s="40"/>
      <c r="N184" s="44"/>
      <c r="O184" s="44"/>
      <c r="P184" s="44"/>
      <c r="Q184" s="44"/>
      <c r="R184" s="44"/>
      <c r="S184" s="44"/>
      <c r="T184" s="44"/>
      <c r="U184" s="44"/>
      <c r="V184" s="44"/>
      <c r="W184" s="44"/>
      <c r="X184" s="44"/>
      <c r="Y184" s="44"/>
      <c r="Z184" s="44"/>
      <c r="AA184" s="44"/>
      <c r="AB184" s="35"/>
      <c r="AC184" s="40"/>
      <c r="AD184" s="40"/>
      <c r="AE184" s="75"/>
      <c r="AF184" s="44"/>
      <c r="AG184" s="44"/>
      <c r="AH184" s="44"/>
      <c r="AI184" s="44"/>
      <c r="AJ184" s="44"/>
      <c r="AK184" s="44"/>
      <c r="AL184" s="44"/>
      <c r="AM184" s="44"/>
      <c r="AN184" s="44"/>
      <c r="AO184" s="44"/>
      <c r="AP184" s="44"/>
      <c r="AQ184" s="44"/>
      <c r="AR184" s="44"/>
      <c r="AS184" s="44"/>
      <c r="AT184" s="75"/>
      <c r="AU184" s="44"/>
      <c r="AV184" s="44"/>
      <c r="AW184" s="44"/>
      <c r="AX184" s="44"/>
      <c r="AY184" s="44"/>
      <c r="AZ184" s="44"/>
      <c r="BA184" s="44"/>
      <c r="BB184" s="44"/>
      <c r="BC184" s="44"/>
      <c r="BD184" s="44"/>
      <c r="BE184" s="44"/>
      <c r="BF184" s="44"/>
      <c r="BH184" s="40"/>
      <c r="BI184" s="44"/>
      <c r="BJ184" s="75"/>
      <c r="BK184" s="44"/>
      <c r="BL184" s="44"/>
      <c r="BM184" s="44"/>
      <c r="BN184" s="44"/>
      <c r="BO184" s="44"/>
      <c r="BP184" s="44"/>
      <c r="BQ184" s="44"/>
      <c r="BR184" s="44"/>
      <c r="BS184" s="44"/>
      <c r="BT184" s="44"/>
      <c r="BU184" s="44"/>
      <c r="BV184" s="44"/>
    </row>
    <row r="185" spans="10:74" ht="15.75" x14ac:dyDescent="0.25">
      <c r="M185" s="40"/>
      <c r="N185" s="44"/>
      <c r="O185" s="44"/>
      <c r="P185" s="44"/>
      <c r="Q185" s="44"/>
      <c r="R185" s="44"/>
      <c r="S185" s="44"/>
      <c r="T185" s="44"/>
      <c r="U185" s="44"/>
      <c r="V185" s="44"/>
      <c r="W185" s="44"/>
      <c r="X185" s="44"/>
      <c r="Y185" s="44"/>
      <c r="Z185" s="44"/>
      <c r="AA185" s="44"/>
      <c r="AB185" s="35"/>
      <c r="AC185" s="40"/>
      <c r="AD185" s="40"/>
      <c r="AE185" s="75"/>
      <c r="AF185" s="44"/>
      <c r="AG185" s="44"/>
      <c r="AH185" s="44"/>
      <c r="AI185" s="44"/>
      <c r="AJ185" s="44"/>
      <c r="AK185" s="44"/>
      <c r="AL185" s="44"/>
      <c r="AM185" s="44"/>
      <c r="AN185" s="44"/>
      <c r="AO185" s="44"/>
      <c r="AP185" s="44"/>
      <c r="AQ185" s="44"/>
      <c r="AR185" s="44"/>
      <c r="AS185" s="44"/>
      <c r="AT185" s="75"/>
      <c r="AU185" s="44"/>
      <c r="AV185" s="44"/>
      <c r="AW185" s="44"/>
      <c r="AX185" s="44"/>
      <c r="AY185" s="44"/>
      <c r="AZ185" s="44"/>
      <c r="BA185" s="44"/>
      <c r="BB185" s="44"/>
      <c r="BC185" s="44"/>
      <c r="BD185" s="44"/>
      <c r="BE185" s="44"/>
      <c r="BF185" s="44"/>
      <c r="BH185" s="40"/>
      <c r="BI185" s="44"/>
      <c r="BJ185" s="75"/>
      <c r="BK185" s="44"/>
      <c r="BL185" s="44"/>
      <c r="BM185" s="44"/>
      <c r="BN185" s="44"/>
      <c r="BO185" s="44"/>
      <c r="BP185" s="44"/>
      <c r="BQ185" s="44"/>
      <c r="BR185" s="44"/>
      <c r="BS185" s="44"/>
      <c r="BT185" s="44"/>
      <c r="BU185" s="44"/>
      <c r="BV185" s="44"/>
    </row>
    <row r="186" spans="10:74" ht="15.75" x14ac:dyDescent="0.25">
      <c r="M186" s="40"/>
      <c r="N186" s="44"/>
      <c r="O186" s="44"/>
      <c r="P186" s="44"/>
      <c r="Q186" s="44"/>
      <c r="R186" s="44"/>
      <c r="S186" s="44"/>
      <c r="T186" s="44"/>
      <c r="U186" s="44"/>
      <c r="V186" s="44"/>
      <c r="W186" s="44"/>
      <c r="X186" s="44"/>
      <c r="Y186" s="44"/>
      <c r="Z186" s="44"/>
      <c r="AA186" s="44"/>
      <c r="AB186" s="35"/>
      <c r="AC186" s="40"/>
      <c r="AD186" s="40"/>
      <c r="AE186" s="75"/>
      <c r="AF186" s="44"/>
      <c r="AG186" s="44"/>
      <c r="AH186" s="44"/>
      <c r="AI186" s="44"/>
      <c r="AJ186" s="44"/>
      <c r="AK186" s="44"/>
      <c r="AL186" s="44"/>
      <c r="AM186" s="44"/>
      <c r="AN186" s="44"/>
      <c r="AO186" s="44"/>
      <c r="AP186" s="44"/>
      <c r="AQ186" s="44"/>
      <c r="AR186" s="44"/>
      <c r="AS186" s="44"/>
      <c r="AT186" s="75"/>
      <c r="AU186" s="44"/>
      <c r="AV186" s="44"/>
      <c r="AW186" s="44"/>
      <c r="AX186" s="44"/>
      <c r="AY186" s="44"/>
      <c r="AZ186" s="44"/>
      <c r="BA186" s="44"/>
      <c r="BB186" s="44"/>
      <c r="BC186" s="44"/>
      <c r="BD186" s="44"/>
      <c r="BE186" s="44"/>
      <c r="BF186" s="44"/>
      <c r="BH186" s="40"/>
      <c r="BI186" s="44"/>
      <c r="BJ186" s="75"/>
      <c r="BK186" s="44"/>
      <c r="BL186" s="44"/>
      <c r="BM186" s="44"/>
      <c r="BN186" s="44"/>
      <c r="BO186" s="44"/>
      <c r="BP186" s="44"/>
      <c r="BQ186" s="44"/>
      <c r="BR186" s="44"/>
      <c r="BS186" s="44"/>
      <c r="BT186" s="44"/>
      <c r="BU186" s="44"/>
      <c r="BV186" s="44"/>
    </row>
    <row r="187" spans="10:74" ht="15.75" x14ac:dyDescent="0.25">
      <c r="M187" s="40"/>
      <c r="N187" s="44"/>
      <c r="O187" s="44"/>
      <c r="P187" s="44"/>
      <c r="Q187" s="44"/>
      <c r="R187" s="44"/>
      <c r="S187" s="44"/>
      <c r="T187" s="44"/>
      <c r="U187" s="44"/>
      <c r="V187" s="44"/>
      <c r="W187" s="44"/>
      <c r="X187" s="44"/>
      <c r="Y187" s="44"/>
      <c r="Z187" s="44"/>
      <c r="AA187" s="44"/>
      <c r="AB187" s="35"/>
      <c r="AC187" s="40"/>
      <c r="AD187" s="40"/>
      <c r="AE187" s="75"/>
      <c r="AF187" s="44"/>
      <c r="AG187" s="44"/>
      <c r="AH187" s="44"/>
      <c r="AI187" s="44"/>
      <c r="AJ187" s="44"/>
      <c r="AK187" s="44"/>
      <c r="AL187" s="44"/>
      <c r="AM187" s="44"/>
      <c r="AN187" s="44"/>
      <c r="AO187" s="44"/>
      <c r="AP187" s="44"/>
      <c r="AQ187" s="44"/>
      <c r="AR187" s="44"/>
      <c r="AS187" s="44"/>
      <c r="AT187" s="75"/>
      <c r="AU187" s="44"/>
      <c r="AV187" s="44"/>
      <c r="AW187" s="44"/>
      <c r="AX187" s="44"/>
      <c r="AY187" s="44"/>
      <c r="AZ187" s="44"/>
      <c r="BA187" s="44"/>
      <c r="BB187" s="44"/>
      <c r="BC187" s="44"/>
      <c r="BD187" s="44"/>
      <c r="BE187" s="44"/>
      <c r="BF187" s="44"/>
      <c r="BH187" s="40"/>
      <c r="BI187" s="44"/>
      <c r="BJ187" s="75"/>
      <c r="BK187" s="44"/>
      <c r="BL187" s="44"/>
      <c r="BM187" s="44"/>
      <c r="BN187" s="44"/>
      <c r="BO187" s="44"/>
      <c r="BP187" s="44"/>
      <c r="BQ187" s="44"/>
      <c r="BR187" s="44"/>
      <c r="BS187" s="44"/>
      <c r="BT187" s="44"/>
      <c r="BU187" s="44"/>
      <c r="BV187" s="44"/>
    </row>
    <row r="188" spans="10:74" ht="15.75" x14ac:dyDescent="0.25">
      <c r="M188" s="40"/>
      <c r="N188" s="44"/>
      <c r="O188" s="44"/>
      <c r="P188" s="44"/>
      <c r="Q188" s="44"/>
      <c r="R188" s="44"/>
      <c r="S188" s="44"/>
      <c r="T188" s="44"/>
      <c r="U188" s="44"/>
      <c r="V188" s="44"/>
      <c r="W188" s="44"/>
      <c r="X188" s="44"/>
      <c r="Y188" s="44"/>
      <c r="Z188" s="44"/>
      <c r="AA188" s="44"/>
      <c r="AB188" s="35"/>
      <c r="AC188" s="40"/>
      <c r="AD188" s="40"/>
      <c r="AE188" s="75"/>
      <c r="AF188" s="44"/>
      <c r="AG188" s="44"/>
      <c r="AH188" s="44"/>
      <c r="AI188" s="44"/>
      <c r="AJ188" s="44"/>
      <c r="AK188" s="44"/>
      <c r="AL188" s="44"/>
      <c r="AM188" s="44"/>
      <c r="AN188" s="44"/>
      <c r="AO188" s="44"/>
      <c r="AP188" s="44"/>
      <c r="AQ188" s="44"/>
      <c r="AR188" s="44"/>
      <c r="AS188" s="44"/>
      <c r="AT188" s="75"/>
      <c r="AU188" s="44"/>
      <c r="AV188" s="44"/>
      <c r="AW188" s="44"/>
      <c r="AX188" s="44"/>
      <c r="AY188" s="44"/>
      <c r="AZ188" s="44"/>
      <c r="BA188" s="44"/>
      <c r="BB188" s="44"/>
      <c r="BC188" s="44"/>
      <c r="BD188" s="44"/>
      <c r="BE188" s="44"/>
      <c r="BF188" s="44"/>
      <c r="BH188" s="40"/>
      <c r="BI188" s="44"/>
      <c r="BJ188" s="75"/>
      <c r="BK188" s="44"/>
      <c r="BL188" s="44"/>
      <c r="BM188" s="44"/>
      <c r="BN188" s="44"/>
      <c r="BO188" s="44"/>
      <c r="BP188" s="44"/>
      <c r="BQ188" s="44"/>
      <c r="BR188" s="44"/>
      <c r="BS188" s="44"/>
      <c r="BT188" s="44"/>
      <c r="BU188" s="44"/>
      <c r="BV188" s="44"/>
    </row>
    <row r="189" spans="10:74" ht="15.75" x14ac:dyDescent="0.25">
      <c r="M189" s="40"/>
      <c r="N189" s="44"/>
      <c r="O189" s="44"/>
      <c r="P189" s="44"/>
      <c r="Q189" s="44"/>
      <c r="R189" s="44"/>
      <c r="S189" s="44"/>
      <c r="T189" s="44"/>
      <c r="U189" s="44"/>
      <c r="V189" s="44"/>
      <c r="W189" s="44"/>
      <c r="X189" s="44"/>
      <c r="Y189" s="44"/>
      <c r="Z189" s="44"/>
      <c r="AA189" s="44"/>
      <c r="AB189" s="35"/>
      <c r="AC189" s="40"/>
      <c r="AD189" s="40"/>
      <c r="AE189" s="75"/>
      <c r="AF189" s="44"/>
      <c r="AG189" s="44"/>
      <c r="AH189" s="44"/>
      <c r="AI189" s="44"/>
      <c r="AJ189" s="44"/>
      <c r="AK189" s="44"/>
      <c r="AL189" s="44"/>
      <c r="AM189" s="44"/>
      <c r="AN189" s="44"/>
      <c r="AO189" s="44"/>
      <c r="AP189" s="44"/>
      <c r="AQ189" s="44"/>
      <c r="AR189" s="44"/>
      <c r="AS189" s="44"/>
      <c r="AT189" s="75"/>
      <c r="AU189" s="44"/>
      <c r="AV189" s="44"/>
      <c r="AW189" s="44"/>
      <c r="AX189" s="44"/>
      <c r="AY189" s="44"/>
      <c r="AZ189" s="44"/>
      <c r="BA189" s="44"/>
      <c r="BB189" s="44"/>
      <c r="BC189" s="44"/>
      <c r="BD189" s="44"/>
      <c r="BE189" s="44"/>
      <c r="BF189" s="44"/>
      <c r="BH189" s="40"/>
      <c r="BI189" s="44"/>
      <c r="BJ189" s="75"/>
      <c r="BK189" s="44"/>
      <c r="BL189" s="44"/>
      <c r="BM189" s="44"/>
      <c r="BN189" s="44"/>
      <c r="BO189" s="44"/>
      <c r="BP189" s="44"/>
      <c r="BQ189" s="44"/>
      <c r="BR189" s="44"/>
      <c r="BS189" s="44"/>
      <c r="BT189" s="44"/>
      <c r="BU189" s="44"/>
      <c r="BV189" s="44"/>
    </row>
    <row r="190" spans="10:74" ht="15.75" x14ac:dyDescent="0.25">
      <c r="M190" s="40"/>
      <c r="N190" s="44"/>
      <c r="O190" s="44"/>
      <c r="P190" s="44"/>
      <c r="Q190" s="44"/>
      <c r="R190" s="44"/>
      <c r="S190" s="44"/>
      <c r="T190" s="44"/>
      <c r="U190" s="44"/>
      <c r="V190" s="44"/>
      <c r="W190" s="44"/>
      <c r="X190" s="44"/>
      <c r="Y190" s="44"/>
      <c r="Z190" s="44"/>
      <c r="AA190" s="44"/>
      <c r="AB190" s="35"/>
      <c r="AC190" s="40"/>
      <c r="AD190" s="40"/>
      <c r="AE190" s="75"/>
      <c r="AF190" s="44"/>
      <c r="AG190" s="44"/>
      <c r="AH190" s="44"/>
      <c r="AI190" s="44"/>
      <c r="AJ190" s="44"/>
      <c r="AK190" s="44"/>
      <c r="AL190" s="44"/>
      <c r="AM190" s="44"/>
      <c r="AN190" s="44"/>
      <c r="AO190" s="44"/>
      <c r="AP190" s="44"/>
      <c r="AQ190" s="44"/>
      <c r="AR190" s="44"/>
      <c r="AS190" s="44"/>
      <c r="AT190" s="75"/>
      <c r="AU190" s="44"/>
      <c r="AV190" s="44"/>
      <c r="AW190" s="44"/>
      <c r="AX190" s="44"/>
      <c r="AY190" s="44"/>
      <c r="AZ190" s="44"/>
      <c r="BA190" s="44"/>
      <c r="BB190" s="44"/>
      <c r="BC190" s="44"/>
      <c r="BD190" s="44"/>
      <c r="BE190" s="44"/>
      <c r="BF190" s="44"/>
      <c r="BH190" s="40"/>
      <c r="BI190" s="44"/>
      <c r="BJ190" s="75"/>
      <c r="BK190" s="44"/>
      <c r="BL190" s="44"/>
      <c r="BM190" s="44"/>
      <c r="BN190" s="44"/>
      <c r="BO190" s="44"/>
      <c r="BP190" s="44"/>
      <c r="BQ190" s="44"/>
      <c r="BR190" s="44"/>
      <c r="BS190" s="44"/>
      <c r="BT190" s="44"/>
      <c r="BU190" s="44"/>
      <c r="BV190" s="44"/>
    </row>
    <row r="191" spans="10:74" ht="15.75" x14ac:dyDescent="0.25">
      <c r="M191" s="40"/>
      <c r="N191" s="44"/>
      <c r="O191" s="44"/>
      <c r="P191" s="44"/>
      <c r="Q191" s="44"/>
      <c r="R191" s="44"/>
      <c r="S191" s="44"/>
      <c r="T191" s="44"/>
      <c r="U191" s="44"/>
      <c r="V191" s="44"/>
      <c r="W191" s="44"/>
      <c r="X191" s="44"/>
      <c r="Y191" s="44"/>
      <c r="Z191" s="44"/>
      <c r="AA191" s="44"/>
      <c r="AB191" s="35"/>
      <c r="AC191" s="40"/>
      <c r="AD191" s="40"/>
      <c r="AE191" s="75"/>
      <c r="AF191" s="44"/>
      <c r="AG191" s="44"/>
      <c r="AH191" s="44"/>
      <c r="AI191" s="44"/>
      <c r="AJ191" s="44"/>
      <c r="AK191" s="44"/>
      <c r="AL191" s="44"/>
      <c r="AM191" s="44"/>
      <c r="AN191" s="44"/>
      <c r="AO191" s="44"/>
      <c r="AP191" s="44"/>
      <c r="AQ191" s="44"/>
      <c r="AR191" s="44"/>
      <c r="AS191" s="44"/>
      <c r="AT191" s="75"/>
      <c r="AU191" s="44"/>
      <c r="AV191" s="44"/>
      <c r="AW191" s="44"/>
      <c r="AX191" s="44"/>
      <c r="AY191" s="44"/>
      <c r="AZ191" s="44"/>
      <c r="BA191" s="44"/>
      <c r="BB191" s="44"/>
      <c r="BC191" s="44"/>
      <c r="BD191" s="44"/>
      <c r="BE191" s="44"/>
      <c r="BF191" s="44"/>
      <c r="BH191" s="40"/>
      <c r="BI191" s="44"/>
      <c r="BJ191" s="75"/>
      <c r="BK191" s="44"/>
      <c r="BL191" s="44"/>
      <c r="BM191" s="44"/>
      <c r="BN191" s="44"/>
      <c r="BO191" s="44"/>
      <c r="BP191" s="44"/>
      <c r="BQ191" s="44"/>
      <c r="BR191" s="44"/>
      <c r="BS191" s="44"/>
      <c r="BT191" s="44"/>
      <c r="BU191" s="44"/>
      <c r="BV191" s="44"/>
    </row>
    <row r="192" spans="10:74" ht="15.75" x14ac:dyDescent="0.25">
      <c r="M192" s="40"/>
      <c r="N192" s="44"/>
      <c r="O192" s="44"/>
      <c r="P192" s="44"/>
      <c r="Q192" s="44"/>
      <c r="R192" s="44"/>
      <c r="S192" s="44"/>
      <c r="T192" s="44"/>
      <c r="U192" s="44"/>
      <c r="V192" s="44"/>
      <c r="W192" s="44"/>
      <c r="X192" s="44"/>
      <c r="Y192" s="44"/>
      <c r="Z192" s="44"/>
      <c r="AA192" s="44"/>
      <c r="AB192" s="35"/>
      <c r="AC192" s="40"/>
      <c r="AD192" s="40"/>
      <c r="AE192" s="75"/>
      <c r="AF192" s="44"/>
      <c r="AG192" s="44"/>
      <c r="AH192" s="44"/>
      <c r="AI192" s="44"/>
      <c r="AJ192" s="44"/>
      <c r="AK192" s="44"/>
      <c r="AL192" s="44"/>
      <c r="AM192" s="44"/>
      <c r="AN192" s="44"/>
      <c r="AO192" s="44"/>
      <c r="AP192" s="44"/>
      <c r="AQ192" s="44"/>
      <c r="AR192" s="44"/>
      <c r="AS192" s="44"/>
      <c r="AT192" s="75"/>
      <c r="AU192" s="44"/>
      <c r="AV192" s="44"/>
      <c r="AW192" s="44"/>
      <c r="AX192" s="44"/>
      <c r="AY192" s="44"/>
      <c r="AZ192" s="44"/>
      <c r="BA192" s="44"/>
      <c r="BB192" s="44"/>
      <c r="BC192" s="44"/>
      <c r="BD192" s="44"/>
      <c r="BE192" s="44"/>
      <c r="BF192" s="44"/>
      <c r="BH192" s="40"/>
      <c r="BI192" s="44"/>
      <c r="BJ192" s="75"/>
      <c r="BK192" s="44"/>
      <c r="BL192" s="44"/>
      <c r="BM192" s="44"/>
      <c r="BN192" s="44"/>
      <c r="BO192" s="44"/>
      <c r="BP192" s="44"/>
      <c r="BQ192" s="44"/>
      <c r="BR192" s="44"/>
      <c r="BS192" s="44"/>
      <c r="BT192" s="44"/>
      <c r="BU192" s="44"/>
      <c r="BV192" s="44"/>
    </row>
    <row r="193" spans="13:74" ht="15.75" x14ac:dyDescent="0.25">
      <c r="M193" s="40"/>
      <c r="N193" s="44"/>
      <c r="O193" s="44"/>
      <c r="P193" s="44"/>
      <c r="Q193" s="44"/>
      <c r="R193" s="44"/>
      <c r="S193" s="44"/>
      <c r="T193" s="44"/>
      <c r="U193" s="44"/>
      <c r="V193" s="44"/>
      <c r="W193" s="44"/>
      <c r="X193" s="44"/>
      <c r="Y193" s="44"/>
      <c r="Z193" s="44"/>
      <c r="AA193" s="44"/>
      <c r="AB193" s="35"/>
      <c r="AC193" s="40"/>
      <c r="AD193" s="40"/>
      <c r="AE193" s="75"/>
      <c r="AF193" s="44"/>
      <c r="AG193" s="44"/>
      <c r="AH193" s="44"/>
      <c r="AI193" s="44"/>
      <c r="AJ193" s="44"/>
      <c r="AK193" s="44"/>
      <c r="AL193" s="44"/>
      <c r="AM193" s="44"/>
      <c r="AN193" s="44"/>
      <c r="AO193" s="44"/>
      <c r="AP193" s="44"/>
      <c r="AQ193" s="44"/>
      <c r="AR193" s="44"/>
      <c r="AS193" s="44"/>
      <c r="AT193" s="75"/>
      <c r="AU193" s="44"/>
      <c r="AV193" s="44"/>
      <c r="AW193" s="44"/>
      <c r="AX193" s="44"/>
      <c r="AY193" s="44"/>
      <c r="AZ193" s="44"/>
      <c r="BA193" s="44"/>
      <c r="BB193" s="44"/>
      <c r="BC193" s="44"/>
      <c r="BD193" s="44"/>
      <c r="BE193" s="44"/>
      <c r="BF193" s="44"/>
      <c r="BH193" s="40"/>
      <c r="BI193" s="44"/>
      <c r="BJ193" s="75"/>
      <c r="BK193" s="44"/>
      <c r="BL193" s="44"/>
      <c r="BM193" s="44"/>
      <c r="BN193" s="44"/>
      <c r="BO193" s="44"/>
      <c r="BP193" s="44"/>
      <c r="BQ193" s="44"/>
      <c r="BR193" s="44"/>
      <c r="BS193" s="44"/>
      <c r="BT193" s="44"/>
      <c r="BU193" s="44"/>
      <c r="BV193" s="44"/>
    </row>
    <row r="194" spans="13:74" ht="15.75" x14ac:dyDescent="0.25">
      <c r="M194" s="40"/>
      <c r="N194" s="44"/>
      <c r="O194" s="44"/>
      <c r="P194" s="44"/>
      <c r="Q194" s="44"/>
      <c r="R194" s="44"/>
      <c r="S194" s="44"/>
      <c r="T194" s="44"/>
      <c r="U194" s="44"/>
      <c r="V194" s="44"/>
      <c r="W194" s="44"/>
      <c r="X194" s="44"/>
      <c r="Y194" s="44"/>
      <c r="Z194" s="44"/>
      <c r="AA194" s="44"/>
      <c r="AB194" s="35"/>
      <c r="AC194" s="40"/>
      <c r="AD194" s="40"/>
      <c r="AE194" s="75"/>
      <c r="AF194" s="44"/>
      <c r="AG194" s="44"/>
      <c r="AH194" s="44"/>
      <c r="AI194" s="44"/>
      <c r="AJ194" s="44"/>
      <c r="AK194" s="44"/>
      <c r="AL194" s="44"/>
      <c r="AM194" s="44"/>
      <c r="AN194" s="44"/>
      <c r="AO194" s="44"/>
      <c r="AP194" s="44"/>
      <c r="AQ194" s="44"/>
      <c r="AR194" s="44"/>
      <c r="AS194" s="44"/>
      <c r="AT194" s="75"/>
      <c r="AU194" s="44"/>
      <c r="AV194" s="44"/>
      <c r="AW194" s="44"/>
      <c r="AX194" s="44"/>
      <c r="AY194" s="44"/>
      <c r="AZ194" s="44"/>
      <c r="BA194" s="44"/>
      <c r="BB194" s="44"/>
      <c r="BC194" s="44"/>
      <c r="BD194" s="44"/>
      <c r="BE194" s="44"/>
      <c r="BF194" s="44"/>
      <c r="BH194" s="40"/>
      <c r="BI194" s="44"/>
      <c r="BJ194" s="75"/>
      <c r="BK194" s="44"/>
      <c r="BL194" s="44"/>
      <c r="BM194" s="44"/>
      <c r="BN194" s="44"/>
      <c r="BO194" s="44"/>
      <c r="BP194" s="44"/>
      <c r="BQ194" s="44"/>
      <c r="BR194" s="44"/>
      <c r="BS194" s="44"/>
      <c r="BT194" s="44"/>
      <c r="BU194" s="44"/>
      <c r="BV194" s="44"/>
    </row>
    <row r="195" spans="13:74" ht="15.75" x14ac:dyDescent="0.25">
      <c r="M195" s="40"/>
      <c r="N195" s="44"/>
      <c r="O195" s="44"/>
      <c r="P195" s="44"/>
      <c r="Q195" s="44"/>
      <c r="R195" s="44"/>
      <c r="S195" s="44"/>
      <c r="T195" s="44"/>
      <c r="U195" s="44"/>
      <c r="V195" s="44"/>
      <c r="W195" s="44"/>
      <c r="X195" s="44"/>
      <c r="Y195" s="44"/>
      <c r="Z195" s="44"/>
      <c r="AA195" s="44"/>
      <c r="AB195" s="35"/>
      <c r="AC195" s="40"/>
      <c r="AD195" s="40"/>
      <c r="AE195" s="75"/>
      <c r="AF195" s="44"/>
      <c r="AG195" s="44"/>
      <c r="AH195" s="44"/>
      <c r="AI195" s="44"/>
      <c r="AJ195" s="44"/>
      <c r="AK195" s="44"/>
      <c r="AL195" s="44"/>
      <c r="AM195" s="44"/>
      <c r="AN195" s="44"/>
      <c r="AO195" s="44"/>
      <c r="AP195" s="44"/>
      <c r="AQ195" s="44"/>
      <c r="AR195" s="44"/>
      <c r="AS195" s="44"/>
      <c r="AT195" s="75"/>
      <c r="AU195" s="44"/>
      <c r="AV195" s="44"/>
      <c r="AW195" s="44"/>
      <c r="AX195" s="44"/>
      <c r="AY195" s="44"/>
      <c r="AZ195" s="44"/>
      <c r="BA195" s="44"/>
      <c r="BB195" s="44"/>
      <c r="BC195" s="44"/>
      <c r="BD195" s="44"/>
      <c r="BE195" s="44"/>
      <c r="BF195" s="44"/>
      <c r="BH195" s="40"/>
      <c r="BI195" s="44"/>
      <c r="BJ195" s="75"/>
      <c r="BK195" s="44"/>
      <c r="BL195" s="44"/>
      <c r="BM195" s="44"/>
      <c r="BN195" s="44"/>
      <c r="BO195" s="44"/>
      <c r="BP195" s="44"/>
      <c r="BQ195" s="44"/>
      <c r="BR195" s="44"/>
      <c r="BS195" s="44"/>
      <c r="BT195" s="44"/>
      <c r="BU195" s="44"/>
      <c r="BV195" s="44"/>
    </row>
    <row r="196" spans="13:74" ht="15.75" x14ac:dyDescent="0.25">
      <c r="M196" s="40"/>
      <c r="N196" s="44"/>
      <c r="O196" s="44"/>
      <c r="P196" s="44"/>
      <c r="Q196" s="44"/>
      <c r="R196" s="44"/>
      <c r="S196" s="44"/>
      <c r="T196" s="44"/>
      <c r="U196" s="44"/>
      <c r="V196" s="44"/>
      <c r="W196" s="44"/>
      <c r="X196" s="44"/>
      <c r="Y196" s="44"/>
      <c r="Z196" s="44"/>
      <c r="AA196" s="44"/>
      <c r="AB196" s="35"/>
      <c r="AC196" s="40"/>
      <c r="AD196" s="40"/>
      <c r="AE196" s="75"/>
      <c r="AF196" s="44"/>
      <c r="AG196" s="44"/>
      <c r="AH196" s="44"/>
      <c r="AI196" s="44"/>
      <c r="AJ196" s="44"/>
      <c r="AK196" s="44"/>
      <c r="AL196" s="44"/>
      <c r="AM196" s="44"/>
      <c r="AN196" s="44"/>
      <c r="AO196" s="44"/>
      <c r="AP196" s="44"/>
      <c r="AQ196" s="44"/>
      <c r="AR196" s="44"/>
      <c r="AS196" s="44"/>
      <c r="AT196" s="75"/>
      <c r="AU196" s="44"/>
      <c r="AV196" s="44"/>
      <c r="AW196" s="44"/>
      <c r="AX196" s="44"/>
      <c r="AY196" s="44"/>
      <c r="AZ196" s="44"/>
      <c r="BA196" s="44"/>
      <c r="BB196" s="44"/>
      <c r="BC196" s="44"/>
      <c r="BD196" s="44"/>
      <c r="BE196" s="44"/>
      <c r="BF196" s="44"/>
      <c r="BH196" s="40"/>
      <c r="BI196" s="44"/>
      <c r="BJ196" s="75"/>
      <c r="BK196" s="44"/>
      <c r="BL196" s="44"/>
      <c r="BM196" s="44"/>
      <c r="BN196" s="44"/>
      <c r="BO196" s="44"/>
      <c r="BP196" s="44"/>
      <c r="BQ196" s="44"/>
      <c r="BR196" s="44"/>
      <c r="BS196" s="44"/>
      <c r="BT196" s="44"/>
      <c r="BU196" s="44"/>
      <c r="BV196" s="44"/>
    </row>
    <row r="197" spans="13:74" ht="15.75" x14ac:dyDescent="0.25">
      <c r="M197" s="40"/>
      <c r="N197" s="44"/>
      <c r="O197" s="44"/>
      <c r="P197" s="44"/>
      <c r="Q197" s="44"/>
      <c r="R197" s="44"/>
      <c r="S197" s="44"/>
      <c r="T197" s="44"/>
      <c r="U197" s="44"/>
      <c r="V197" s="44"/>
      <c r="W197" s="44"/>
      <c r="X197" s="44"/>
      <c r="Y197" s="44"/>
      <c r="Z197" s="44"/>
      <c r="AA197" s="44"/>
      <c r="AB197" s="35"/>
      <c r="AC197" s="40"/>
      <c r="AD197" s="40"/>
      <c r="AE197" s="75"/>
      <c r="AF197" s="44"/>
      <c r="AG197" s="44"/>
      <c r="AH197" s="44"/>
      <c r="AI197" s="44"/>
      <c r="AJ197" s="44"/>
      <c r="AK197" s="44"/>
      <c r="AL197" s="44"/>
      <c r="AM197" s="44"/>
      <c r="AN197" s="44"/>
      <c r="AO197" s="44"/>
      <c r="AP197" s="44"/>
      <c r="AQ197" s="44"/>
      <c r="AR197" s="44"/>
      <c r="AS197" s="44"/>
      <c r="AT197" s="75"/>
      <c r="AU197" s="44"/>
      <c r="AV197" s="44"/>
      <c r="AW197" s="44"/>
      <c r="AX197" s="44"/>
      <c r="AY197" s="44"/>
      <c r="AZ197" s="44"/>
      <c r="BA197" s="44"/>
      <c r="BB197" s="44"/>
      <c r="BC197" s="44"/>
      <c r="BD197" s="44"/>
      <c r="BE197" s="44"/>
      <c r="BF197" s="44"/>
      <c r="BH197" s="40"/>
      <c r="BI197" s="44"/>
      <c r="BJ197" s="75"/>
      <c r="BK197" s="44"/>
      <c r="BL197" s="44"/>
      <c r="BM197" s="44"/>
      <c r="BN197" s="44"/>
      <c r="BO197" s="44"/>
      <c r="BP197" s="44"/>
      <c r="BQ197" s="44"/>
      <c r="BR197" s="44"/>
      <c r="BS197" s="44"/>
      <c r="BT197" s="44"/>
      <c r="BU197" s="44"/>
      <c r="BV197" s="44"/>
    </row>
    <row r="198" spans="13:74" ht="15.75" x14ac:dyDescent="0.25">
      <c r="M198" s="40"/>
      <c r="N198" s="44"/>
      <c r="O198" s="44"/>
      <c r="P198" s="44"/>
      <c r="Q198" s="44"/>
      <c r="R198" s="44"/>
      <c r="S198" s="44"/>
      <c r="T198" s="44"/>
      <c r="U198" s="44"/>
      <c r="V198" s="44"/>
      <c r="W198" s="44"/>
      <c r="X198" s="44"/>
      <c r="Y198" s="44"/>
      <c r="Z198" s="44"/>
      <c r="AA198" s="44"/>
      <c r="AB198" s="35"/>
      <c r="AC198" s="40"/>
      <c r="AD198" s="40"/>
      <c r="AE198" s="75"/>
      <c r="AF198" s="44"/>
      <c r="AG198" s="44"/>
      <c r="AH198" s="44"/>
      <c r="AI198" s="44"/>
      <c r="AJ198" s="44"/>
      <c r="AK198" s="44"/>
      <c r="AL198" s="44"/>
      <c r="AM198" s="44"/>
      <c r="AN198" s="44"/>
      <c r="AO198" s="44"/>
      <c r="AP198" s="44"/>
      <c r="AQ198" s="44"/>
      <c r="AR198" s="44"/>
      <c r="AS198" s="44"/>
      <c r="AT198" s="75"/>
      <c r="AU198" s="44"/>
      <c r="AV198" s="44"/>
      <c r="AW198" s="44"/>
      <c r="AX198" s="44"/>
      <c r="AY198" s="44"/>
      <c r="AZ198" s="44"/>
      <c r="BA198" s="44"/>
      <c r="BB198" s="44"/>
      <c r="BC198" s="44"/>
      <c r="BD198" s="44"/>
      <c r="BE198" s="44"/>
      <c r="BF198" s="44"/>
      <c r="BH198" s="40"/>
      <c r="BI198" s="44"/>
      <c r="BJ198" s="75"/>
      <c r="BK198" s="44"/>
      <c r="BL198" s="44"/>
      <c r="BM198" s="44"/>
      <c r="BN198" s="44"/>
      <c r="BO198" s="44"/>
      <c r="BP198" s="44"/>
      <c r="BQ198" s="44"/>
      <c r="BR198" s="44"/>
      <c r="BS198" s="44"/>
      <c r="BT198" s="44"/>
      <c r="BU198" s="44"/>
      <c r="BV198" s="44"/>
    </row>
    <row r="199" spans="13:74" ht="15.75" x14ac:dyDescent="0.25">
      <c r="M199" s="40"/>
      <c r="N199" s="44"/>
      <c r="O199" s="44"/>
      <c r="P199" s="44"/>
      <c r="Q199" s="44"/>
      <c r="R199" s="44"/>
      <c r="S199" s="44"/>
      <c r="T199" s="44"/>
      <c r="U199" s="44"/>
      <c r="V199" s="44"/>
      <c r="W199" s="44"/>
      <c r="X199" s="44"/>
      <c r="Y199" s="44"/>
      <c r="Z199" s="44"/>
      <c r="AA199" s="44"/>
      <c r="AB199" s="35"/>
      <c r="AC199" s="40"/>
      <c r="AD199" s="40"/>
      <c r="AE199" s="75"/>
      <c r="AF199" s="44"/>
      <c r="AG199" s="44"/>
      <c r="AH199" s="44"/>
      <c r="AI199" s="44"/>
      <c r="AJ199" s="44"/>
      <c r="AK199" s="44"/>
      <c r="AL199" s="44"/>
      <c r="AM199" s="44"/>
      <c r="AN199" s="44"/>
      <c r="AO199" s="44"/>
      <c r="AP199" s="44"/>
      <c r="AQ199" s="44"/>
      <c r="AR199" s="44"/>
      <c r="AS199" s="44"/>
      <c r="AT199" s="75"/>
      <c r="AU199" s="44"/>
      <c r="AV199" s="44"/>
      <c r="AW199" s="44"/>
      <c r="AX199" s="44"/>
      <c r="AY199" s="44"/>
      <c r="AZ199" s="44"/>
      <c r="BA199" s="44"/>
      <c r="BB199" s="44"/>
      <c r="BC199" s="44"/>
      <c r="BD199" s="44"/>
      <c r="BE199" s="44"/>
      <c r="BF199" s="44"/>
      <c r="BH199" s="40"/>
      <c r="BI199" s="44"/>
      <c r="BJ199" s="75"/>
      <c r="BK199" s="44"/>
      <c r="BL199" s="44"/>
      <c r="BM199" s="44"/>
      <c r="BN199" s="44"/>
      <c r="BO199" s="44"/>
      <c r="BP199" s="44"/>
      <c r="BQ199" s="44"/>
      <c r="BR199" s="44"/>
      <c r="BS199" s="44"/>
      <c r="BT199" s="44"/>
      <c r="BU199" s="44"/>
      <c r="BV199" s="44"/>
    </row>
    <row r="200" spans="13:74" ht="15.75" x14ac:dyDescent="0.25">
      <c r="M200" s="40"/>
      <c r="N200" s="44"/>
      <c r="O200" s="44"/>
      <c r="P200" s="44"/>
      <c r="Q200" s="44"/>
      <c r="R200" s="44"/>
      <c r="S200" s="44"/>
      <c r="T200" s="44"/>
      <c r="U200" s="44"/>
      <c r="V200" s="44"/>
      <c r="W200" s="44"/>
      <c r="X200" s="44"/>
      <c r="Y200" s="44"/>
      <c r="Z200" s="44"/>
      <c r="AA200" s="44"/>
      <c r="AB200" s="35"/>
      <c r="AC200" s="40"/>
      <c r="AD200" s="40"/>
      <c r="AE200" s="75"/>
      <c r="AF200" s="44"/>
      <c r="AG200" s="44"/>
      <c r="AH200" s="44"/>
      <c r="AI200" s="44"/>
      <c r="AJ200" s="44"/>
      <c r="AK200" s="44"/>
      <c r="AL200" s="44"/>
      <c r="AM200" s="44"/>
      <c r="AN200" s="44"/>
      <c r="AO200" s="44"/>
      <c r="AP200" s="44"/>
      <c r="AQ200" s="44"/>
      <c r="AR200" s="44"/>
      <c r="AS200" s="44"/>
      <c r="AT200" s="75"/>
      <c r="AU200" s="44"/>
      <c r="AV200" s="44"/>
      <c r="AW200" s="44"/>
      <c r="AX200" s="44"/>
      <c r="AY200" s="44"/>
      <c r="AZ200" s="44"/>
      <c r="BA200" s="44"/>
      <c r="BB200" s="44"/>
      <c r="BC200" s="44"/>
      <c r="BD200" s="44"/>
      <c r="BE200" s="44"/>
      <c r="BF200" s="44"/>
      <c r="BH200" s="40"/>
      <c r="BI200" s="44"/>
      <c r="BJ200" s="75"/>
      <c r="BK200" s="44"/>
      <c r="BL200" s="44"/>
      <c r="BM200" s="44"/>
      <c r="BN200" s="44"/>
      <c r="BO200" s="44"/>
      <c r="BP200" s="44"/>
      <c r="BQ200" s="44"/>
      <c r="BR200" s="44"/>
      <c r="BS200" s="44"/>
      <c r="BT200" s="44"/>
      <c r="BU200" s="44"/>
      <c r="BV200" s="44"/>
    </row>
    <row r="201" spans="13:74" ht="15.75" x14ac:dyDescent="0.25">
      <c r="M201" s="40"/>
      <c r="N201" s="44"/>
      <c r="O201" s="44"/>
      <c r="P201" s="44"/>
      <c r="Q201" s="44"/>
      <c r="R201" s="44"/>
      <c r="S201" s="44"/>
      <c r="T201" s="44"/>
      <c r="U201" s="44"/>
      <c r="V201" s="44"/>
      <c r="W201" s="44"/>
      <c r="X201" s="44"/>
      <c r="Y201" s="44"/>
      <c r="Z201" s="44"/>
      <c r="AA201" s="44"/>
      <c r="AB201" s="35"/>
      <c r="AC201" s="40"/>
      <c r="AD201" s="40"/>
      <c r="AE201" s="75"/>
      <c r="AF201" s="44"/>
      <c r="AG201" s="44"/>
      <c r="AH201" s="44"/>
      <c r="AI201" s="44"/>
      <c r="AJ201" s="44"/>
      <c r="AK201" s="44"/>
      <c r="AL201" s="44"/>
      <c r="AM201" s="44"/>
      <c r="AN201" s="44"/>
      <c r="AO201" s="44"/>
      <c r="AP201" s="44"/>
      <c r="AQ201" s="44"/>
      <c r="AR201" s="44"/>
      <c r="AS201" s="44"/>
      <c r="AT201" s="75"/>
      <c r="AU201" s="44"/>
      <c r="AV201" s="44"/>
      <c r="AW201" s="44"/>
      <c r="AX201" s="44"/>
      <c r="AY201" s="44"/>
      <c r="AZ201" s="44"/>
      <c r="BA201" s="44"/>
      <c r="BB201" s="44"/>
      <c r="BC201" s="44"/>
      <c r="BD201" s="44"/>
      <c r="BE201" s="44"/>
      <c r="BF201" s="44"/>
      <c r="BH201" s="40"/>
      <c r="BI201" s="44"/>
      <c r="BJ201" s="75"/>
      <c r="BK201" s="44"/>
      <c r="BL201" s="44"/>
      <c r="BM201" s="44"/>
      <c r="BN201" s="44"/>
      <c r="BO201" s="44"/>
      <c r="BP201" s="44"/>
      <c r="BQ201" s="44"/>
      <c r="BR201" s="44"/>
      <c r="BS201" s="44"/>
      <c r="BT201" s="44"/>
      <c r="BU201" s="44"/>
      <c r="BV201" s="44"/>
    </row>
    <row r="202" spans="13:74" ht="15.75" x14ac:dyDescent="0.25">
      <c r="M202" s="40"/>
      <c r="N202" s="44"/>
      <c r="O202" s="44"/>
      <c r="P202" s="44"/>
      <c r="Q202" s="44"/>
      <c r="R202" s="44"/>
      <c r="S202" s="44"/>
      <c r="T202" s="44"/>
      <c r="U202" s="44"/>
      <c r="V202" s="44"/>
      <c r="W202" s="44"/>
      <c r="X202" s="44"/>
      <c r="Y202" s="44"/>
      <c r="Z202" s="44"/>
      <c r="AA202" s="44"/>
      <c r="AB202" s="35"/>
      <c r="AC202" s="40"/>
      <c r="AD202" s="40"/>
      <c r="AE202" s="75"/>
      <c r="AF202" s="44"/>
      <c r="AG202" s="44"/>
      <c r="AH202" s="44"/>
      <c r="AI202" s="44"/>
      <c r="AJ202" s="44"/>
      <c r="AK202" s="44"/>
      <c r="AL202" s="44"/>
      <c r="AM202" s="44"/>
      <c r="AN202" s="44"/>
      <c r="AO202" s="44"/>
      <c r="AP202" s="44"/>
      <c r="AQ202" s="44"/>
      <c r="AR202" s="44"/>
      <c r="AS202" s="44"/>
      <c r="AT202" s="75"/>
      <c r="AU202" s="44"/>
      <c r="AV202" s="44"/>
      <c r="AW202" s="44"/>
      <c r="AX202" s="44"/>
      <c r="AY202" s="44"/>
      <c r="AZ202" s="44"/>
      <c r="BA202" s="44"/>
      <c r="BB202" s="44"/>
      <c r="BC202" s="44"/>
      <c r="BD202" s="44"/>
      <c r="BE202" s="44"/>
      <c r="BF202" s="44"/>
      <c r="BH202" s="40"/>
      <c r="BI202" s="44"/>
      <c r="BJ202" s="75"/>
      <c r="BK202" s="44"/>
      <c r="BL202" s="44"/>
      <c r="BM202" s="44"/>
      <c r="BN202" s="44"/>
      <c r="BO202" s="44"/>
      <c r="BP202" s="44"/>
      <c r="BQ202" s="44"/>
      <c r="BR202" s="44"/>
      <c r="BS202" s="44"/>
      <c r="BT202" s="44"/>
      <c r="BU202" s="44"/>
      <c r="BV202" s="44"/>
    </row>
    <row r="203" spans="13:74" ht="15.75" x14ac:dyDescent="0.25">
      <c r="M203" s="40"/>
      <c r="N203" s="44"/>
      <c r="O203" s="44"/>
      <c r="P203" s="44"/>
      <c r="Q203" s="44"/>
      <c r="R203" s="44"/>
      <c r="S203" s="44"/>
      <c r="T203" s="44"/>
      <c r="U203" s="44"/>
      <c r="V203" s="44"/>
      <c r="W203" s="44"/>
      <c r="X203" s="44"/>
      <c r="Y203" s="44"/>
      <c r="Z203" s="44"/>
      <c r="AA203" s="44"/>
      <c r="AB203" s="35"/>
      <c r="AC203" s="40"/>
      <c r="AD203" s="40"/>
      <c r="AE203" s="75"/>
      <c r="AF203" s="44"/>
      <c r="AG203" s="44"/>
      <c r="AH203" s="44"/>
      <c r="AI203" s="44"/>
      <c r="AJ203" s="44"/>
      <c r="AK203" s="44"/>
      <c r="AL203" s="44"/>
      <c r="AM203" s="44"/>
      <c r="AN203" s="44"/>
      <c r="AO203" s="44"/>
      <c r="AP203" s="44"/>
      <c r="AQ203" s="44"/>
      <c r="AR203" s="44"/>
      <c r="AS203" s="44"/>
      <c r="AT203" s="75"/>
      <c r="AU203" s="44"/>
      <c r="AV203" s="44"/>
      <c r="AW203" s="44"/>
      <c r="AX203" s="44"/>
      <c r="AY203" s="44"/>
      <c r="AZ203" s="44"/>
      <c r="BA203" s="44"/>
      <c r="BB203" s="44"/>
      <c r="BC203" s="44"/>
      <c r="BD203" s="44"/>
      <c r="BE203" s="44"/>
      <c r="BF203" s="44"/>
      <c r="BH203" s="40"/>
      <c r="BI203" s="44"/>
      <c r="BJ203" s="75"/>
      <c r="BK203" s="44"/>
      <c r="BL203" s="44"/>
      <c r="BM203" s="44"/>
      <c r="BN203" s="44"/>
      <c r="BO203" s="44"/>
      <c r="BP203" s="44"/>
      <c r="BQ203" s="44"/>
      <c r="BR203" s="44"/>
      <c r="BS203" s="44"/>
      <c r="BT203" s="44"/>
      <c r="BU203" s="44"/>
      <c r="BV203" s="44"/>
    </row>
    <row r="204" spans="13:74" ht="15.75" x14ac:dyDescent="0.25">
      <c r="M204" s="40"/>
      <c r="N204" s="44"/>
      <c r="O204" s="44"/>
      <c r="P204" s="44"/>
      <c r="Q204" s="44"/>
      <c r="R204" s="44"/>
      <c r="S204" s="44"/>
      <c r="T204" s="44"/>
      <c r="U204" s="44"/>
      <c r="V204" s="44"/>
      <c r="W204" s="44"/>
      <c r="X204" s="44"/>
      <c r="Y204" s="44"/>
      <c r="Z204" s="44"/>
      <c r="AA204" s="44"/>
      <c r="AB204" s="35"/>
      <c r="AC204" s="40"/>
      <c r="AD204" s="40"/>
      <c r="AE204" s="75"/>
      <c r="AF204" s="44"/>
      <c r="AG204" s="44"/>
      <c r="AH204" s="44"/>
      <c r="AI204" s="44"/>
      <c r="AJ204" s="44"/>
      <c r="AK204" s="44"/>
      <c r="AL204" s="44"/>
      <c r="AM204" s="44"/>
      <c r="AN204" s="44"/>
      <c r="AO204" s="44"/>
      <c r="AP204" s="44"/>
      <c r="AQ204" s="44"/>
      <c r="AR204" s="44"/>
      <c r="AS204" s="44"/>
      <c r="AT204" s="75"/>
      <c r="AU204" s="44"/>
      <c r="AV204" s="44"/>
      <c r="AW204" s="44"/>
      <c r="AX204" s="44"/>
      <c r="AY204" s="44"/>
      <c r="AZ204" s="44"/>
      <c r="BA204" s="44"/>
      <c r="BB204" s="44"/>
      <c r="BC204" s="44"/>
      <c r="BD204" s="44"/>
      <c r="BE204" s="44"/>
      <c r="BF204" s="44"/>
      <c r="BH204" s="40"/>
      <c r="BI204" s="44"/>
      <c r="BJ204" s="75"/>
      <c r="BK204" s="44"/>
      <c r="BL204" s="44"/>
      <c r="BM204" s="44"/>
      <c r="BN204" s="44"/>
      <c r="BO204" s="44"/>
      <c r="BP204" s="44"/>
      <c r="BQ204" s="44"/>
      <c r="BR204" s="44"/>
      <c r="BS204" s="44"/>
      <c r="BT204" s="44"/>
      <c r="BU204" s="44"/>
      <c r="BV204" s="44"/>
    </row>
    <row r="205" spans="13:74" ht="15.75" x14ac:dyDescent="0.25">
      <c r="M205" s="40"/>
      <c r="N205" s="44"/>
      <c r="O205" s="44"/>
      <c r="P205" s="44"/>
      <c r="Q205" s="44"/>
      <c r="R205" s="44"/>
      <c r="S205" s="44"/>
      <c r="T205" s="44"/>
      <c r="U205" s="44"/>
      <c r="V205" s="44"/>
      <c r="W205" s="44"/>
      <c r="X205" s="44"/>
      <c r="Y205" s="44"/>
      <c r="Z205" s="44"/>
      <c r="AA205" s="44"/>
      <c r="AB205" s="35"/>
      <c r="AC205" s="40"/>
      <c r="AD205" s="40"/>
      <c r="AE205" s="75"/>
      <c r="AF205" s="44"/>
      <c r="AG205" s="44"/>
      <c r="AH205" s="44"/>
      <c r="AI205" s="44"/>
      <c r="AJ205" s="44"/>
      <c r="AK205" s="44"/>
      <c r="AL205" s="44"/>
      <c r="AM205" s="44"/>
      <c r="AN205" s="44"/>
      <c r="AO205" s="44"/>
      <c r="AP205" s="44"/>
      <c r="AQ205" s="44"/>
      <c r="AR205" s="44"/>
      <c r="AS205" s="44"/>
      <c r="AT205" s="75"/>
      <c r="AU205" s="44"/>
      <c r="AV205" s="44"/>
      <c r="AW205" s="44"/>
      <c r="AX205" s="44"/>
      <c r="AY205" s="44"/>
      <c r="AZ205" s="44"/>
      <c r="BA205" s="44"/>
      <c r="BB205" s="44"/>
      <c r="BC205" s="44"/>
      <c r="BD205" s="44"/>
      <c r="BE205" s="44"/>
      <c r="BF205" s="44"/>
      <c r="BH205" s="40"/>
      <c r="BI205" s="44"/>
      <c r="BJ205" s="75"/>
      <c r="BK205" s="44"/>
      <c r="BL205" s="44"/>
      <c r="BM205" s="44"/>
      <c r="BN205" s="44"/>
      <c r="BO205" s="44"/>
      <c r="BP205" s="44"/>
      <c r="BQ205" s="44"/>
      <c r="BR205" s="44"/>
      <c r="BS205" s="44"/>
      <c r="BT205" s="44"/>
      <c r="BU205" s="44"/>
      <c r="BV205" s="44"/>
    </row>
    <row r="206" spans="13:74" ht="15.75" x14ac:dyDescent="0.25">
      <c r="M206" s="40"/>
      <c r="N206" s="44"/>
      <c r="O206" s="44"/>
      <c r="P206" s="44"/>
      <c r="Q206" s="44"/>
      <c r="R206" s="44"/>
      <c r="S206" s="44"/>
      <c r="T206" s="44"/>
      <c r="U206" s="44"/>
      <c r="V206" s="44"/>
      <c r="W206" s="44"/>
      <c r="X206" s="44"/>
      <c r="Y206" s="44"/>
      <c r="Z206" s="44"/>
      <c r="AA206" s="44"/>
      <c r="AB206" s="35"/>
      <c r="AC206" s="40"/>
      <c r="AD206" s="40"/>
      <c r="AE206" s="75"/>
      <c r="AF206" s="44"/>
      <c r="AG206" s="44"/>
      <c r="AH206" s="44"/>
      <c r="AI206" s="44"/>
      <c r="AJ206" s="44"/>
      <c r="AK206" s="44"/>
      <c r="AL206" s="44"/>
      <c r="AM206" s="44"/>
      <c r="AN206" s="44"/>
      <c r="AO206" s="44"/>
      <c r="AP206" s="44"/>
      <c r="AQ206" s="44"/>
      <c r="AR206" s="44"/>
      <c r="AS206" s="44"/>
      <c r="AT206" s="75"/>
      <c r="AU206" s="44"/>
      <c r="AV206" s="44"/>
      <c r="AW206" s="44"/>
      <c r="AX206" s="44"/>
      <c r="AY206" s="44"/>
      <c r="AZ206" s="44"/>
      <c r="BA206" s="44"/>
      <c r="BB206" s="44"/>
      <c r="BC206" s="44"/>
      <c r="BD206" s="44"/>
      <c r="BE206" s="44"/>
      <c r="BF206" s="44"/>
      <c r="BH206" s="40"/>
      <c r="BI206" s="44"/>
      <c r="BJ206" s="75"/>
      <c r="BK206" s="44"/>
      <c r="BL206" s="44"/>
      <c r="BM206" s="44"/>
      <c r="BN206" s="44"/>
      <c r="BO206" s="44"/>
      <c r="BP206" s="44"/>
      <c r="BQ206" s="44"/>
      <c r="BR206" s="44"/>
      <c r="BS206" s="44"/>
      <c r="BT206" s="44"/>
      <c r="BU206" s="44"/>
      <c r="BV206" s="44"/>
    </row>
    <row r="207" spans="13:74" ht="15.75" x14ac:dyDescent="0.25">
      <c r="M207" s="40"/>
      <c r="N207" s="44"/>
      <c r="O207" s="44"/>
      <c r="P207" s="44"/>
      <c r="Q207" s="44"/>
      <c r="R207" s="44"/>
      <c r="S207" s="44"/>
      <c r="T207" s="44"/>
      <c r="U207" s="44"/>
      <c r="V207" s="44"/>
      <c r="W207" s="44"/>
      <c r="X207" s="44"/>
      <c r="Y207" s="44"/>
      <c r="Z207" s="44"/>
      <c r="AA207" s="44"/>
      <c r="AB207" s="35"/>
      <c r="AC207" s="40"/>
      <c r="AD207" s="40"/>
      <c r="AE207" s="75"/>
      <c r="AF207" s="44"/>
      <c r="AG207" s="44"/>
      <c r="AH207" s="44"/>
      <c r="AI207" s="44"/>
      <c r="AJ207" s="44"/>
      <c r="AK207" s="44"/>
      <c r="AL207" s="44"/>
      <c r="AM207" s="44"/>
      <c r="AN207" s="44"/>
      <c r="AO207" s="44"/>
      <c r="AP207" s="44"/>
      <c r="AQ207" s="44"/>
      <c r="AR207" s="44"/>
      <c r="AS207" s="44"/>
      <c r="AT207" s="75"/>
      <c r="AU207" s="44"/>
      <c r="AV207" s="44"/>
      <c r="AW207" s="44"/>
      <c r="AX207" s="44"/>
      <c r="AY207" s="44"/>
      <c r="AZ207" s="44"/>
      <c r="BA207" s="44"/>
      <c r="BB207" s="44"/>
      <c r="BC207" s="44"/>
      <c r="BD207" s="44"/>
      <c r="BE207" s="44"/>
      <c r="BF207" s="44"/>
      <c r="BH207" s="40"/>
      <c r="BI207" s="44"/>
      <c r="BJ207" s="75"/>
      <c r="BK207" s="44"/>
      <c r="BL207" s="44"/>
      <c r="BM207" s="44"/>
      <c r="BN207" s="44"/>
      <c r="BO207" s="44"/>
      <c r="BP207" s="44"/>
      <c r="BQ207" s="44"/>
      <c r="BR207" s="44"/>
      <c r="BS207" s="44"/>
      <c r="BT207" s="44"/>
      <c r="BU207" s="44"/>
      <c r="BV207" s="44"/>
    </row>
    <row r="208" spans="13:74" ht="15.75" x14ac:dyDescent="0.25">
      <c r="M208" s="40"/>
      <c r="N208" s="44"/>
      <c r="O208" s="44"/>
      <c r="P208" s="44"/>
      <c r="Q208" s="44"/>
      <c r="R208" s="44"/>
      <c r="S208" s="44"/>
      <c r="T208" s="44"/>
      <c r="U208" s="44"/>
      <c r="V208" s="44"/>
      <c r="W208" s="44"/>
      <c r="X208" s="44"/>
      <c r="Y208" s="44"/>
      <c r="Z208" s="44"/>
      <c r="AA208" s="44"/>
      <c r="AB208" s="35"/>
      <c r="AC208" s="40"/>
      <c r="AD208" s="40"/>
      <c r="AE208" s="75"/>
      <c r="AF208" s="44"/>
      <c r="AG208" s="44"/>
      <c r="AH208" s="44"/>
      <c r="AI208" s="44"/>
      <c r="AJ208" s="44"/>
      <c r="AK208" s="44"/>
      <c r="AL208" s="44"/>
      <c r="AM208" s="44"/>
      <c r="AN208" s="44"/>
      <c r="AO208" s="44"/>
      <c r="AP208" s="44"/>
      <c r="AQ208" s="44"/>
      <c r="AR208" s="44"/>
      <c r="AS208" s="44"/>
      <c r="AT208" s="75"/>
      <c r="AU208" s="44"/>
      <c r="AV208" s="44"/>
      <c r="AW208" s="44"/>
      <c r="AX208" s="44"/>
      <c r="AY208" s="44"/>
      <c r="AZ208" s="44"/>
      <c r="BA208" s="44"/>
      <c r="BB208" s="44"/>
      <c r="BC208" s="44"/>
      <c r="BD208" s="44"/>
      <c r="BE208" s="44"/>
      <c r="BF208" s="44"/>
      <c r="BH208" s="40"/>
      <c r="BI208" s="44"/>
      <c r="BJ208" s="75"/>
      <c r="BK208" s="44"/>
      <c r="BL208" s="44"/>
      <c r="BM208" s="44"/>
      <c r="BN208" s="44"/>
      <c r="BO208" s="44"/>
      <c r="BP208" s="44"/>
      <c r="BQ208" s="44"/>
      <c r="BR208" s="44"/>
      <c r="BS208" s="44"/>
      <c r="BT208" s="44"/>
      <c r="BU208" s="44"/>
      <c r="BV208" s="44"/>
    </row>
    <row r="209" spans="13:74" ht="15.75" x14ac:dyDescent="0.25">
      <c r="M209" s="40"/>
      <c r="N209" s="44"/>
      <c r="O209" s="44"/>
      <c r="P209" s="44"/>
      <c r="Q209" s="44"/>
      <c r="R209" s="44"/>
      <c r="S209" s="44"/>
      <c r="T209" s="44"/>
      <c r="U209" s="44"/>
      <c r="V209" s="44"/>
      <c r="W209" s="44"/>
      <c r="X209" s="44"/>
      <c r="Y209" s="44"/>
      <c r="Z209" s="44"/>
      <c r="AA209" s="44"/>
      <c r="AB209" s="35"/>
      <c r="AC209" s="40"/>
      <c r="AD209" s="40"/>
      <c r="AE209" s="75"/>
      <c r="AF209" s="44"/>
      <c r="AG209" s="44"/>
      <c r="AH209" s="44"/>
      <c r="AI209" s="44"/>
      <c r="AJ209" s="44"/>
      <c r="AK209" s="44"/>
      <c r="AL209" s="44"/>
      <c r="AM209" s="44"/>
      <c r="AN209" s="44"/>
      <c r="AO209" s="44"/>
      <c r="AP209" s="44"/>
      <c r="AQ209" s="44"/>
      <c r="AR209" s="44"/>
      <c r="AS209" s="44"/>
      <c r="AT209" s="75"/>
      <c r="AU209" s="44"/>
      <c r="AV209" s="44"/>
      <c r="AW209" s="44"/>
      <c r="AX209" s="44"/>
      <c r="AY209" s="44"/>
      <c r="AZ209" s="44"/>
      <c r="BA209" s="44"/>
      <c r="BB209" s="44"/>
      <c r="BC209" s="44"/>
      <c r="BD209" s="44"/>
      <c r="BE209" s="44"/>
      <c r="BF209" s="44"/>
      <c r="BH209" s="40"/>
      <c r="BI209" s="44"/>
      <c r="BJ209" s="75"/>
      <c r="BK209" s="44"/>
      <c r="BL209" s="44"/>
      <c r="BM209" s="44"/>
      <c r="BN209" s="44"/>
      <c r="BO209" s="44"/>
      <c r="BP209" s="44"/>
      <c r="BQ209" s="44"/>
      <c r="BR209" s="44"/>
      <c r="BS209" s="44"/>
      <c r="BT209" s="44"/>
      <c r="BU209" s="44"/>
      <c r="BV209" s="44"/>
    </row>
    <row r="210" spans="13:74" ht="15.75" x14ac:dyDescent="0.25">
      <c r="M210" s="40"/>
      <c r="N210" s="44"/>
      <c r="O210" s="44"/>
      <c r="P210" s="44"/>
      <c r="Q210" s="44"/>
      <c r="R210" s="44"/>
      <c r="S210" s="44"/>
      <c r="T210" s="44"/>
      <c r="U210" s="44"/>
      <c r="V210" s="44"/>
      <c r="W210" s="44"/>
      <c r="X210" s="44"/>
      <c r="Y210" s="44"/>
      <c r="Z210" s="44"/>
      <c r="AA210" s="44"/>
      <c r="AB210" s="35"/>
      <c r="AC210" s="40"/>
      <c r="AD210" s="40"/>
      <c r="AE210" s="75"/>
      <c r="AF210" s="44"/>
      <c r="AG210" s="44"/>
      <c r="AH210" s="44"/>
      <c r="AI210" s="44"/>
      <c r="AJ210" s="44"/>
      <c r="AK210" s="44"/>
      <c r="AL210" s="44"/>
      <c r="AM210" s="44"/>
      <c r="AN210" s="44"/>
      <c r="AO210" s="44"/>
      <c r="AP210" s="44"/>
      <c r="AQ210" s="44"/>
      <c r="AR210" s="44"/>
      <c r="AS210" s="44"/>
      <c r="AT210" s="75"/>
      <c r="AU210" s="44"/>
      <c r="AV210" s="44"/>
      <c r="AW210" s="44"/>
      <c r="AX210" s="44"/>
      <c r="AY210" s="44"/>
      <c r="AZ210" s="44"/>
      <c r="BA210" s="44"/>
      <c r="BB210" s="44"/>
      <c r="BC210" s="44"/>
      <c r="BD210" s="44"/>
      <c r="BE210" s="44"/>
      <c r="BF210" s="44"/>
      <c r="BH210" s="40"/>
      <c r="BI210" s="44"/>
      <c r="BJ210" s="75"/>
      <c r="BK210" s="44"/>
      <c r="BL210" s="44"/>
      <c r="BM210" s="44"/>
      <c r="BN210" s="44"/>
      <c r="BO210" s="44"/>
      <c r="BP210" s="44"/>
      <c r="BQ210" s="44"/>
      <c r="BR210" s="44"/>
      <c r="BS210" s="44"/>
      <c r="BT210" s="44"/>
      <c r="BU210" s="44"/>
      <c r="BV210" s="44"/>
    </row>
    <row r="211" spans="13:74" ht="15.75" x14ac:dyDescent="0.25">
      <c r="M211" s="40"/>
      <c r="N211" s="44"/>
      <c r="O211" s="44"/>
      <c r="P211" s="44"/>
      <c r="Q211" s="44"/>
      <c r="R211" s="44"/>
      <c r="S211" s="44"/>
      <c r="T211" s="44"/>
      <c r="U211" s="44"/>
      <c r="V211" s="44"/>
      <c r="W211" s="44"/>
      <c r="X211" s="44"/>
      <c r="Y211" s="44"/>
      <c r="Z211" s="44"/>
      <c r="AA211" s="44"/>
      <c r="AB211" s="35"/>
      <c r="AC211" s="40"/>
      <c r="AD211" s="40"/>
      <c r="AE211" s="75"/>
      <c r="AF211" s="44"/>
      <c r="AG211" s="44"/>
      <c r="AH211" s="44"/>
      <c r="AI211" s="44"/>
      <c r="AJ211" s="44"/>
      <c r="AK211" s="44"/>
      <c r="AL211" s="44"/>
      <c r="AM211" s="44"/>
      <c r="AN211" s="44"/>
      <c r="AO211" s="44"/>
      <c r="AP211" s="44"/>
      <c r="AQ211" s="44"/>
      <c r="AR211" s="44"/>
      <c r="AS211" s="44"/>
      <c r="AT211" s="75"/>
      <c r="AU211" s="44"/>
      <c r="AV211" s="44"/>
      <c r="AW211" s="44"/>
      <c r="AX211" s="44"/>
      <c r="AY211" s="44"/>
      <c r="AZ211" s="44"/>
      <c r="BA211" s="44"/>
      <c r="BB211" s="44"/>
      <c r="BC211" s="44"/>
      <c r="BD211" s="44"/>
      <c r="BE211" s="44"/>
      <c r="BF211" s="44"/>
      <c r="BH211" s="40"/>
      <c r="BI211" s="44"/>
      <c r="BJ211" s="75"/>
      <c r="BK211" s="44"/>
      <c r="BL211" s="44"/>
      <c r="BM211" s="44"/>
      <c r="BN211" s="44"/>
      <c r="BO211" s="44"/>
      <c r="BP211" s="44"/>
      <c r="BQ211" s="44"/>
      <c r="BR211" s="44"/>
      <c r="BS211" s="44"/>
      <c r="BT211" s="44"/>
      <c r="BU211" s="44"/>
      <c r="BV211" s="44"/>
    </row>
    <row r="212" spans="13:74" ht="15.75" x14ac:dyDescent="0.25">
      <c r="M212" s="40"/>
      <c r="N212" s="44"/>
      <c r="O212" s="44"/>
      <c r="P212" s="44"/>
      <c r="Q212" s="44"/>
      <c r="R212" s="44"/>
      <c r="S212" s="44"/>
      <c r="T212" s="44"/>
      <c r="U212" s="44"/>
      <c r="V212" s="44"/>
      <c r="W212" s="44"/>
      <c r="X212" s="44"/>
      <c r="Y212" s="44"/>
      <c r="Z212" s="44"/>
      <c r="AA212" s="44"/>
      <c r="AB212" s="35"/>
      <c r="AC212" s="40"/>
      <c r="AD212" s="40"/>
      <c r="AE212" s="75"/>
      <c r="AF212" s="44"/>
      <c r="AG212" s="44"/>
      <c r="AH212" s="44"/>
      <c r="AI212" s="44"/>
      <c r="AJ212" s="44"/>
      <c r="AK212" s="44"/>
      <c r="AL212" s="44"/>
      <c r="AM212" s="44"/>
      <c r="AN212" s="44"/>
      <c r="AO212" s="44"/>
      <c r="AP212" s="44"/>
      <c r="AQ212" s="44"/>
      <c r="AR212" s="44"/>
      <c r="AS212" s="44"/>
      <c r="AT212" s="75"/>
      <c r="AU212" s="44"/>
      <c r="AV212" s="44"/>
      <c r="AW212" s="44"/>
      <c r="AX212" s="44"/>
      <c r="AY212" s="44"/>
      <c r="AZ212" s="44"/>
      <c r="BA212" s="44"/>
      <c r="BB212" s="44"/>
      <c r="BC212" s="44"/>
      <c r="BD212" s="44"/>
      <c r="BE212" s="44"/>
      <c r="BF212" s="44"/>
      <c r="BH212" s="40"/>
      <c r="BI212" s="44"/>
      <c r="BJ212" s="75"/>
      <c r="BK212" s="44"/>
      <c r="BL212" s="44"/>
      <c r="BM212" s="44"/>
      <c r="BN212" s="44"/>
      <c r="BO212" s="44"/>
      <c r="BP212" s="44"/>
      <c r="BQ212" s="44"/>
      <c r="BR212" s="44"/>
      <c r="BS212" s="44"/>
      <c r="BT212" s="44"/>
      <c r="BU212" s="44"/>
      <c r="BV212" s="44"/>
    </row>
    <row r="213" spans="13:74" ht="15.75" x14ac:dyDescent="0.25">
      <c r="M213" s="40"/>
      <c r="N213" s="44"/>
      <c r="O213" s="44"/>
      <c r="P213" s="44"/>
      <c r="Q213" s="44"/>
      <c r="R213" s="44"/>
      <c r="S213" s="44"/>
      <c r="T213" s="44"/>
      <c r="U213" s="44"/>
      <c r="V213" s="44"/>
      <c r="W213" s="44"/>
      <c r="X213" s="44"/>
      <c r="Y213" s="44"/>
      <c r="Z213" s="44"/>
      <c r="AA213" s="44"/>
      <c r="AB213" s="35"/>
      <c r="AC213" s="40"/>
      <c r="AD213" s="40"/>
      <c r="AE213" s="75"/>
      <c r="AF213" s="44"/>
      <c r="AG213" s="44"/>
      <c r="AH213" s="44"/>
      <c r="AI213" s="44"/>
      <c r="AJ213" s="44"/>
      <c r="AK213" s="44"/>
      <c r="AL213" s="44"/>
      <c r="AM213" s="44"/>
      <c r="AN213" s="44"/>
      <c r="AO213" s="44"/>
      <c r="AP213" s="44"/>
      <c r="AQ213" s="44"/>
      <c r="AR213" s="44"/>
      <c r="AS213" s="44"/>
      <c r="AT213" s="75"/>
      <c r="AU213" s="44"/>
      <c r="AV213" s="44"/>
      <c r="AW213" s="44"/>
      <c r="AX213" s="44"/>
      <c r="AY213" s="44"/>
      <c r="AZ213" s="44"/>
      <c r="BA213" s="44"/>
      <c r="BB213" s="44"/>
      <c r="BC213" s="44"/>
      <c r="BD213" s="44"/>
      <c r="BE213" s="44"/>
      <c r="BF213" s="44"/>
      <c r="BH213" s="40"/>
      <c r="BI213" s="44"/>
      <c r="BJ213" s="75"/>
      <c r="BK213" s="44"/>
      <c r="BL213" s="44"/>
      <c r="BM213" s="44"/>
      <c r="BN213" s="44"/>
      <c r="BO213" s="44"/>
      <c r="BP213" s="44"/>
      <c r="BQ213" s="44"/>
      <c r="BR213" s="44"/>
      <c r="BS213" s="44"/>
      <c r="BT213" s="44"/>
      <c r="BU213" s="44"/>
      <c r="BV213" s="44"/>
    </row>
    <row r="214" spans="13:74" ht="15.75" x14ac:dyDescent="0.25">
      <c r="M214" s="40"/>
      <c r="N214" s="44"/>
      <c r="O214" s="44"/>
      <c r="P214" s="44"/>
      <c r="Q214" s="44"/>
      <c r="R214" s="44"/>
      <c r="S214" s="44"/>
      <c r="T214" s="44"/>
      <c r="U214" s="44"/>
      <c r="V214" s="44"/>
      <c r="W214" s="44"/>
      <c r="X214" s="44"/>
      <c r="Y214" s="44"/>
      <c r="Z214" s="44"/>
      <c r="AA214" s="44"/>
      <c r="AB214" s="35"/>
      <c r="AC214" s="40"/>
      <c r="AD214" s="40"/>
      <c r="AE214" s="75"/>
      <c r="AF214" s="44"/>
      <c r="AG214" s="44"/>
      <c r="AH214" s="44"/>
      <c r="AI214" s="44"/>
      <c r="AJ214" s="44"/>
      <c r="AK214" s="44"/>
      <c r="AL214" s="44"/>
      <c r="AM214" s="44"/>
      <c r="AN214" s="44"/>
      <c r="AO214" s="44"/>
      <c r="AP214" s="44"/>
      <c r="AQ214" s="44"/>
      <c r="AR214" s="44"/>
      <c r="AS214" s="44"/>
      <c r="AT214" s="75"/>
      <c r="AU214" s="44"/>
      <c r="AV214" s="44"/>
      <c r="AW214" s="44"/>
      <c r="AX214" s="44"/>
      <c r="AY214" s="44"/>
      <c r="AZ214" s="44"/>
      <c r="BA214" s="44"/>
      <c r="BB214" s="44"/>
      <c r="BC214" s="44"/>
      <c r="BD214" s="44"/>
      <c r="BE214" s="44"/>
      <c r="BF214" s="44"/>
      <c r="BH214" s="40"/>
      <c r="BI214" s="44"/>
      <c r="BJ214" s="75"/>
      <c r="BK214" s="44"/>
      <c r="BL214" s="44"/>
      <c r="BM214" s="44"/>
      <c r="BN214" s="44"/>
      <c r="BO214" s="44"/>
      <c r="BP214" s="44"/>
      <c r="BQ214" s="44"/>
      <c r="BR214" s="44"/>
      <c r="BS214" s="44"/>
      <c r="BT214" s="44"/>
      <c r="BU214" s="44"/>
      <c r="BV214" s="44"/>
    </row>
    <row r="215" spans="13:74" ht="15.75" x14ac:dyDescent="0.25">
      <c r="M215" s="40"/>
      <c r="N215" s="44"/>
      <c r="O215" s="44"/>
      <c r="P215" s="44"/>
      <c r="Q215" s="44"/>
      <c r="R215" s="44"/>
      <c r="S215" s="44"/>
      <c r="T215" s="44"/>
      <c r="U215" s="44"/>
      <c r="V215" s="44"/>
      <c r="W215" s="44"/>
      <c r="X215" s="44"/>
      <c r="Y215" s="44"/>
      <c r="Z215" s="44"/>
      <c r="AA215" s="44"/>
      <c r="AB215" s="35"/>
      <c r="AC215" s="40"/>
      <c r="AD215" s="40"/>
      <c r="AE215" s="75"/>
      <c r="AF215" s="44"/>
      <c r="AG215" s="44"/>
      <c r="AH215" s="44"/>
      <c r="AI215" s="44"/>
      <c r="AJ215" s="44"/>
      <c r="AK215" s="44"/>
      <c r="AL215" s="44"/>
      <c r="AM215" s="44"/>
      <c r="AN215" s="44"/>
      <c r="AO215" s="44"/>
      <c r="AP215" s="44"/>
      <c r="AQ215" s="44"/>
      <c r="AR215" s="44"/>
      <c r="AS215" s="44"/>
      <c r="AT215" s="75"/>
      <c r="AU215" s="44"/>
      <c r="AV215" s="44"/>
      <c r="AW215" s="44"/>
      <c r="AX215" s="44"/>
      <c r="AY215" s="44"/>
      <c r="AZ215" s="44"/>
      <c r="BA215" s="44"/>
      <c r="BB215" s="44"/>
      <c r="BC215" s="44"/>
      <c r="BD215" s="44"/>
      <c r="BE215" s="44"/>
      <c r="BF215" s="44"/>
      <c r="BH215" s="40"/>
      <c r="BI215" s="44"/>
      <c r="BJ215" s="75"/>
      <c r="BK215" s="44"/>
      <c r="BL215" s="44"/>
      <c r="BM215" s="44"/>
      <c r="BN215" s="44"/>
      <c r="BO215" s="44"/>
      <c r="BP215" s="44"/>
      <c r="BQ215" s="44"/>
      <c r="BR215" s="44"/>
      <c r="BS215" s="44"/>
      <c r="BT215" s="44"/>
      <c r="BU215" s="44"/>
      <c r="BV215" s="44"/>
    </row>
    <row r="216" spans="13:74" ht="15.75" x14ac:dyDescent="0.25">
      <c r="M216" s="40"/>
      <c r="N216" s="44"/>
      <c r="O216" s="44"/>
      <c r="P216" s="44"/>
      <c r="Q216" s="44"/>
      <c r="R216" s="44"/>
      <c r="S216" s="44"/>
      <c r="T216" s="44"/>
      <c r="U216" s="44"/>
      <c r="V216" s="44"/>
      <c r="W216" s="44"/>
      <c r="X216" s="44"/>
      <c r="Y216" s="44"/>
      <c r="Z216" s="44"/>
      <c r="AA216" s="44"/>
      <c r="AB216" s="35"/>
      <c r="AC216" s="40"/>
      <c r="AD216" s="40"/>
      <c r="AE216" s="75"/>
      <c r="AF216" s="44"/>
      <c r="AG216" s="44"/>
      <c r="AH216" s="44"/>
      <c r="AI216" s="44"/>
      <c r="AJ216" s="44"/>
      <c r="AK216" s="44"/>
      <c r="AL216" s="44"/>
      <c r="AM216" s="44"/>
      <c r="AN216" s="44"/>
      <c r="AO216" s="44"/>
      <c r="AP216" s="44"/>
      <c r="AQ216" s="44"/>
      <c r="AR216" s="44"/>
      <c r="AS216" s="44"/>
      <c r="AT216" s="75"/>
      <c r="AU216" s="44"/>
      <c r="AV216" s="44"/>
      <c r="AW216" s="44"/>
      <c r="AX216" s="44"/>
      <c r="AY216" s="44"/>
      <c r="AZ216" s="44"/>
      <c r="BA216" s="44"/>
      <c r="BB216" s="44"/>
      <c r="BC216" s="44"/>
      <c r="BD216" s="44"/>
      <c r="BE216" s="44"/>
      <c r="BF216" s="44"/>
      <c r="BH216" s="40"/>
      <c r="BI216" s="44"/>
      <c r="BJ216" s="75"/>
      <c r="BK216" s="44"/>
      <c r="BL216" s="44"/>
      <c r="BM216" s="44"/>
      <c r="BN216" s="44"/>
      <c r="BO216" s="44"/>
      <c r="BP216" s="44"/>
      <c r="BQ216" s="44"/>
      <c r="BR216" s="44"/>
      <c r="BS216" s="44"/>
      <c r="BT216" s="44"/>
      <c r="BU216" s="44"/>
      <c r="BV216" s="44"/>
    </row>
    <row r="217" spans="13:74" ht="15.75" x14ac:dyDescent="0.25">
      <c r="M217" s="40"/>
      <c r="N217" s="44"/>
      <c r="O217" s="44"/>
      <c r="P217" s="44"/>
      <c r="Q217" s="44"/>
      <c r="R217" s="44"/>
      <c r="S217" s="44"/>
      <c r="T217" s="44"/>
      <c r="U217" s="44"/>
      <c r="V217" s="44"/>
      <c r="W217" s="44"/>
      <c r="X217" s="44"/>
      <c r="Y217" s="44"/>
      <c r="Z217" s="44"/>
      <c r="AA217" s="44"/>
      <c r="AB217" s="35"/>
      <c r="AC217" s="40"/>
      <c r="AD217" s="40"/>
      <c r="AE217" s="75"/>
      <c r="AF217" s="44"/>
      <c r="AG217" s="44"/>
      <c r="AH217" s="44"/>
      <c r="AI217" s="44"/>
      <c r="AJ217" s="44"/>
      <c r="AK217" s="44"/>
      <c r="AL217" s="44"/>
      <c r="AM217" s="44"/>
      <c r="AN217" s="44"/>
      <c r="AO217" s="44"/>
      <c r="AP217" s="44"/>
      <c r="AQ217" s="44"/>
      <c r="AR217" s="44"/>
      <c r="AS217" s="44"/>
      <c r="AT217" s="75"/>
      <c r="AU217" s="44"/>
      <c r="AV217" s="44"/>
      <c r="AW217" s="44"/>
      <c r="AX217" s="44"/>
      <c r="AY217" s="44"/>
      <c r="AZ217" s="44"/>
      <c r="BA217" s="44"/>
      <c r="BB217" s="44"/>
      <c r="BC217" s="44"/>
      <c r="BD217" s="44"/>
      <c r="BE217" s="44"/>
      <c r="BF217" s="44"/>
      <c r="BH217" s="40"/>
      <c r="BI217" s="44"/>
      <c r="BJ217" s="75"/>
      <c r="BK217" s="44"/>
      <c r="BL217" s="44"/>
      <c r="BM217" s="44"/>
      <c r="BN217" s="44"/>
      <c r="BO217" s="44"/>
      <c r="BP217" s="44"/>
      <c r="BQ217" s="44"/>
      <c r="BR217" s="44"/>
      <c r="BS217" s="44"/>
      <c r="BT217" s="44"/>
      <c r="BU217" s="44"/>
      <c r="BV217" s="44"/>
    </row>
    <row r="218" spans="13:74" ht="15.75" x14ac:dyDescent="0.25">
      <c r="M218" s="40"/>
      <c r="N218" s="44"/>
      <c r="O218" s="44"/>
      <c r="P218" s="44"/>
      <c r="Q218" s="44"/>
      <c r="R218" s="44"/>
      <c r="S218" s="44"/>
      <c r="T218" s="44"/>
      <c r="U218" s="44"/>
      <c r="V218" s="44"/>
      <c r="W218" s="44"/>
      <c r="X218" s="44"/>
      <c r="Y218" s="44"/>
      <c r="Z218" s="44"/>
      <c r="AA218" s="44"/>
      <c r="AB218" s="35"/>
      <c r="AC218" s="40"/>
      <c r="AD218" s="40"/>
      <c r="AE218" s="75"/>
      <c r="AF218" s="44"/>
      <c r="AG218" s="44"/>
      <c r="AH218" s="44"/>
      <c r="AI218" s="44"/>
      <c r="AJ218" s="44"/>
      <c r="AK218" s="44"/>
      <c r="AL218" s="44"/>
      <c r="AM218" s="44"/>
      <c r="AN218" s="44"/>
      <c r="AO218" s="44"/>
      <c r="AP218" s="44"/>
      <c r="AQ218" s="44"/>
      <c r="AR218" s="44"/>
      <c r="AS218" s="44"/>
      <c r="AT218" s="75"/>
      <c r="AU218" s="44"/>
      <c r="AV218" s="44"/>
      <c r="AW218" s="44"/>
      <c r="AX218" s="44"/>
      <c r="AY218" s="44"/>
      <c r="AZ218" s="44"/>
      <c r="BA218" s="44"/>
      <c r="BB218" s="44"/>
      <c r="BC218" s="44"/>
      <c r="BD218" s="44"/>
      <c r="BE218" s="44"/>
      <c r="BF218" s="44"/>
      <c r="BH218" s="40"/>
      <c r="BI218" s="44"/>
      <c r="BJ218" s="75"/>
      <c r="BK218" s="44"/>
      <c r="BL218" s="44"/>
      <c r="BM218" s="44"/>
      <c r="BN218" s="44"/>
      <c r="BO218" s="44"/>
      <c r="BP218" s="44"/>
      <c r="BQ218" s="44"/>
      <c r="BR218" s="44"/>
      <c r="BS218" s="44"/>
      <c r="BT218" s="44"/>
      <c r="BU218" s="44"/>
      <c r="BV218" s="44"/>
    </row>
    <row r="219" spans="13:74" ht="15.75" x14ac:dyDescent="0.25">
      <c r="M219" s="40"/>
      <c r="N219" s="44"/>
      <c r="O219" s="44"/>
      <c r="P219" s="44"/>
      <c r="Q219" s="44"/>
      <c r="R219" s="44"/>
      <c r="S219" s="44"/>
      <c r="T219" s="44"/>
      <c r="U219" s="44"/>
      <c r="V219" s="44"/>
      <c r="W219" s="44"/>
      <c r="X219" s="44"/>
      <c r="Y219" s="44"/>
      <c r="Z219" s="44"/>
      <c r="AA219" s="44"/>
      <c r="AB219" s="35"/>
      <c r="AC219" s="40"/>
      <c r="AD219" s="40"/>
      <c r="AE219" s="75"/>
      <c r="AF219" s="44"/>
      <c r="AG219" s="44"/>
      <c r="AH219" s="44"/>
      <c r="AI219" s="44"/>
      <c r="AJ219" s="44"/>
      <c r="AK219" s="44"/>
      <c r="AL219" s="44"/>
      <c r="AM219" s="44"/>
      <c r="AN219" s="44"/>
      <c r="AO219" s="44"/>
      <c r="AP219" s="44"/>
      <c r="AQ219" s="44"/>
      <c r="AR219" s="44"/>
      <c r="AS219" s="44"/>
      <c r="AT219" s="75"/>
      <c r="AU219" s="44"/>
      <c r="AV219" s="44"/>
      <c r="AW219" s="44"/>
      <c r="AX219" s="44"/>
      <c r="AY219" s="44"/>
      <c r="AZ219" s="44"/>
      <c r="BA219" s="44"/>
      <c r="BB219" s="44"/>
      <c r="BC219" s="44"/>
      <c r="BD219" s="44"/>
      <c r="BE219" s="44"/>
      <c r="BF219" s="44"/>
      <c r="BH219" s="40"/>
      <c r="BI219" s="44"/>
      <c r="BJ219" s="75"/>
      <c r="BK219" s="44"/>
      <c r="BL219" s="44"/>
      <c r="BM219" s="44"/>
      <c r="BN219" s="44"/>
      <c r="BO219" s="44"/>
      <c r="BP219" s="44"/>
      <c r="BQ219" s="44"/>
      <c r="BR219" s="44"/>
      <c r="BS219" s="44"/>
      <c r="BT219" s="44"/>
      <c r="BU219" s="44"/>
      <c r="BV219" s="44"/>
    </row>
    <row r="220" spans="13:74" ht="15.75" x14ac:dyDescent="0.25">
      <c r="M220" s="40"/>
      <c r="N220" s="44"/>
      <c r="O220" s="44"/>
      <c r="P220" s="44"/>
      <c r="Q220" s="44"/>
      <c r="R220" s="44"/>
      <c r="S220" s="44"/>
      <c r="T220" s="44"/>
      <c r="U220" s="44"/>
      <c r="V220" s="44"/>
      <c r="W220" s="44"/>
      <c r="X220" s="44"/>
      <c r="Y220" s="44"/>
      <c r="Z220" s="44"/>
      <c r="AA220" s="44"/>
      <c r="AB220" s="35"/>
      <c r="AC220" s="40"/>
      <c r="AD220" s="40"/>
      <c r="AE220" s="75"/>
      <c r="AF220" s="44"/>
      <c r="AG220" s="44"/>
      <c r="AH220" s="44"/>
      <c r="AI220" s="44"/>
      <c r="AJ220" s="44"/>
      <c r="AK220" s="44"/>
      <c r="AL220" s="44"/>
      <c r="AM220" s="44"/>
      <c r="AN220" s="44"/>
      <c r="AO220" s="44"/>
      <c r="AP220" s="44"/>
      <c r="AQ220" s="44"/>
      <c r="AR220" s="44"/>
      <c r="AS220" s="44"/>
      <c r="AT220" s="75"/>
      <c r="AU220" s="44"/>
      <c r="AV220" s="44"/>
      <c r="AW220" s="44"/>
      <c r="AX220" s="44"/>
      <c r="AY220" s="44"/>
      <c r="AZ220" s="44"/>
      <c r="BA220" s="44"/>
      <c r="BB220" s="44"/>
      <c r="BC220" s="44"/>
      <c r="BD220" s="44"/>
      <c r="BE220" s="44"/>
      <c r="BF220" s="44"/>
      <c r="BH220" s="40"/>
      <c r="BI220" s="44"/>
      <c r="BJ220" s="75"/>
      <c r="BK220" s="44"/>
      <c r="BL220" s="44"/>
      <c r="BM220" s="44"/>
      <c r="BN220" s="44"/>
      <c r="BO220" s="44"/>
      <c r="BP220" s="44"/>
      <c r="BQ220" s="44"/>
      <c r="BR220" s="44"/>
      <c r="BS220" s="44"/>
      <c r="BT220" s="44"/>
      <c r="BU220" s="44"/>
      <c r="BV220" s="44"/>
    </row>
    <row r="221" spans="13:74" ht="15.75" x14ac:dyDescent="0.25">
      <c r="M221" s="40"/>
      <c r="N221" s="44"/>
      <c r="O221" s="44"/>
      <c r="P221" s="44"/>
      <c r="Q221" s="44"/>
      <c r="R221" s="44"/>
      <c r="S221" s="44"/>
      <c r="T221" s="44"/>
      <c r="U221" s="44"/>
      <c r="V221" s="44"/>
      <c r="W221" s="44"/>
      <c r="X221" s="44"/>
      <c r="Y221" s="44"/>
      <c r="Z221" s="44"/>
      <c r="AA221" s="44"/>
      <c r="AB221" s="35"/>
      <c r="AC221" s="40"/>
      <c r="AD221" s="40"/>
      <c r="AE221" s="75"/>
      <c r="AF221" s="44"/>
      <c r="AG221" s="44"/>
      <c r="AH221" s="44"/>
      <c r="AI221" s="44"/>
      <c r="AJ221" s="44"/>
      <c r="AK221" s="44"/>
      <c r="AL221" s="44"/>
      <c r="AM221" s="44"/>
      <c r="AN221" s="44"/>
      <c r="AO221" s="44"/>
      <c r="AP221" s="44"/>
      <c r="AQ221" s="44"/>
      <c r="AR221" s="44"/>
      <c r="AS221" s="44"/>
      <c r="AT221" s="75"/>
      <c r="AU221" s="44"/>
      <c r="AV221" s="44"/>
      <c r="AW221" s="44"/>
      <c r="AX221" s="44"/>
      <c r="AY221" s="44"/>
      <c r="AZ221" s="44"/>
      <c r="BA221" s="44"/>
      <c r="BB221" s="44"/>
      <c r="BC221" s="44"/>
      <c r="BD221" s="44"/>
      <c r="BE221" s="44"/>
      <c r="BF221" s="44"/>
      <c r="BH221" s="40"/>
      <c r="BI221" s="44"/>
      <c r="BJ221" s="75"/>
      <c r="BK221" s="44"/>
      <c r="BL221" s="44"/>
      <c r="BM221" s="44"/>
      <c r="BN221" s="44"/>
      <c r="BO221" s="44"/>
      <c r="BP221" s="44"/>
      <c r="BQ221" s="44"/>
      <c r="BR221" s="44"/>
      <c r="BS221" s="44"/>
      <c r="BT221" s="44"/>
      <c r="BU221" s="44"/>
      <c r="BV221" s="44"/>
    </row>
    <row r="222" spans="13:74" ht="15.75" x14ac:dyDescent="0.25">
      <c r="M222" s="40"/>
      <c r="N222" s="44"/>
      <c r="O222" s="44"/>
      <c r="P222" s="44"/>
      <c r="Q222" s="44"/>
      <c r="R222" s="44"/>
      <c r="S222" s="44"/>
      <c r="T222" s="44"/>
      <c r="U222" s="44"/>
      <c r="V222" s="44"/>
      <c r="W222" s="44"/>
      <c r="X222" s="44"/>
      <c r="Y222" s="44"/>
      <c r="Z222" s="44"/>
      <c r="AA222" s="44"/>
      <c r="AB222" s="35"/>
      <c r="AC222" s="40"/>
      <c r="AD222" s="40"/>
      <c r="AE222" s="75"/>
      <c r="AF222" s="44"/>
      <c r="AG222" s="44"/>
      <c r="AH222" s="44"/>
      <c r="AI222" s="44"/>
      <c r="AJ222" s="44"/>
      <c r="AK222" s="44"/>
      <c r="AL222" s="44"/>
      <c r="AM222" s="44"/>
      <c r="AN222" s="44"/>
      <c r="AO222" s="44"/>
      <c r="AP222" s="44"/>
      <c r="AQ222" s="44"/>
      <c r="AR222" s="44"/>
      <c r="AS222" s="44"/>
      <c r="AT222" s="75"/>
      <c r="AU222" s="44"/>
      <c r="AV222" s="44"/>
      <c r="AW222" s="44"/>
      <c r="AX222" s="44"/>
      <c r="AY222" s="44"/>
      <c r="AZ222" s="44"/>
      <c r="BA222" s="44"/>
      <c r="BB222" s="44"/>
      <c r="BC222" s="44"/>
      <c r="BD222" s="44"/>
      <c r="BE222" s="44"/>
      <c r="BF222" s="44"/>
      <c r="BH222" s="40"/>
      <c r="BI222" s="44"/>
      <c r="BJ222" s="75"/>
      <c r="BK222" s="44"/>
      <c r="BL222" s="44"/>
      <c r="BM222" s="44"/>
      <c r="BN222" s="44"/>
      <c r="BO222" s="44"/>
      <c r="BP222" s="44"/>
      <c r="BQ222" s="44"/>
      <c r="BR222" s="44"/>
      <c r="BS222" s="44"/>
      <c r="BT222" s="44"/>
      <c r="BU222" s="44"/>
      <c r="BV222" s="44"/>
    </row>
    <row r="223" spans="13:74" ht="15.75" x14ac:dyDescent="0.25">
      <c r="M223" s="40"/>
      <c r="N223" s="44"/>
      <c r="O223" s="44"/>
      <c r="P223" s="44"/>
      <c r="Q223" s="44"/>
      <c r="R223" s="44"/>
      <c r="S223" s="44"/>
      <c r="T223" s="44"/>
      <c r="U223" s="44"/>
      <c r="V223" s="44"/>
      <c r="W223" s="44"/>
      <c r="X223" s="44"/>
      <c r="Y223" s="44"/>
      <c r="Z223" s="44"/>
      <c r="AA223" s="44"/>
      <c r="AB223" s="35"/>
      <c r="AC223" s="40"/>
      <c r="AD223" s="40"/>
      <c r="AE223" s="75"/>
      <c r="AF223" s="44"/>
      <c r="AG223" s="44"/>
      <c r="AH223" s="44"/>
      <c r="AI223" s="44"/>
      <c r="AJ223" s="44"/>
      <c r="AK223" s="44"/>
      <c r="AL223" s="44"/>
      <c r="AM223" s="44"/>
      <c r="AN223" s="44"/>
      <c r="AO223" s="44"/>
      <c r="AP223" s="44"/>
      <c r="AQ223" s="44"/>
      <c r="AR223" s="44"/>
      <c r="AS223" s="44"/>
      <c r="AT223" s="75"/>
      <c r="AU223" s="44"/>
      <c r="AV223" s="44"/>
      <c r="AW223" s="44"/>
      <c r="AX223" s="44"/>
      <c r="AY223" s="44"/>
      <c r="AZ223" s="44"/>
      <c r="BA223" s="44"/>
      <c r="BB223" s="44"/>
      <c r="BC223" s="44"/>
      <c r="BD223" s="44"/>
      <c r="BE223" s="44"/>
      <c r="BF223" s="44"/>
      <c r="BH223" s="40"/>
      <c r="BI223" s="44"/>
      <c r="BJ223" s="75"/>
      <c r="BK223" s="44"/>
      <c r="BL223" s="44"/>
      <c r="BM223" s="44"/>
      <c r="BN223" s="44"/>
      <c r="BO223" s="44"/>
      <c r="BP223" s="44"/>
      <c r="BQ223" s="44"/>
      <c r="BR223" s="44"/>
      <c r="BS223" s="44"/>
      <c r="BT223" s="44"/>
      <c r="BU223" s="44"/>
      <c r="BV223" s="44"/>
    </row>
    <row r="224" spans="13:74" ht="15.75" x14ac:dyDescent="0.25">
      <c r="M224" s="40"/>
      <c r="N224" s="44"/>
      <c r="O224" s="44"/>
      <c r="P224" s="44"/>
      <c r="Q224" s="44"/>
      <c r="R224" s="44"/>
      <c r="S224" s="44"/>
      <c r="T224" s="44"/>
      <c r="U224" s="44"/>
      <c r="V224" s="44"/>
      <c r="W224" s="44"/>
      <c r="X224" s="44"/>
      <c r="Y224" s="44"/>
      <c r="Z224" s="44"/>
      <c r="AA224" s="44"/>
      <c r="AB224" s="35"/>
      <c r="AC224" s="40"/>
      <c r="AD224" s="40"/>
      <c r="AE224" s="75"/>
      <c r="AF224" s="44"/>
      <c r="AG224" s="44"/>
      <c r="AH224" s="44"/>
      <c r="AI224" s="44"/>
      <c r="AJ224" s="44"/>
      <c r="AK224" s="44"/>
      <c r="AL224" s="44"/>
      <c r="AM224" s="44"/>
      <c r="AN224" s="44"/>
      <c r="AO224" s="44"/>
      <c r="AP224" s="44"/>
      <c r="AQ224" s="44"/>
      <c r="AR224" s="44"/>
      <c r="AS224" s="44"/>
      <c r="AT224" s="75"/>
      <c r="AU224" s="44"/>
      <c r="AV224" s="44"/>
      <c r="AW224" s="44"/>
      <c r="AX224" s="44"/>
      <c r="AY224" s="44"/>
      <c r="AZ224" s="44"/>
      <c r="BA224" s="44"/>
      <c r="BB224" s="44"/>
      <c r="BC224" s="44"/>
      <c r="BD224" s="44"/>
      <c r="BE224" s="44"/>
      <c r="BF224" s="44"/>
      <c r="BH224" s="40"/>
      <c r="BI224" s="44"/>
      <c r="BJ224" s="75"/>
      <c r="BK224" s="44"/>
      <c r="BL224" s="44"/>
      <c r="BM224" s="44"/>
      <c r="BN224" s="44"/>
      <c r="BO224" s="44"/>
      <c r="BP224" s="44"/>
      <c r="BQ224" s="44"/>
      <c r="BR224" s="44"/>
      <c r="BS224" s="44"/>
      <c r="BT224" s="44"/>
      <c r="BU224" s="44"/>
      <c r="BV224" s="44"/>
    </row>
    <row r="225" spans="13:74" ht="15.75" x14ac:dyDescent="0.25">
      <c r="M225" s="40"/>
      <c r="N225" s="44"/>
      <c r="O225" s="44"/>
      <c r="P225" s="44"/>
      <c r="Q225" s="44"/>
      <c r="R225" s="44"/>
      <c r="S225" s="44"/>
      <c r="T225" s="44"/>
      <c r="U225" s="44"/>
      <c r="V225" s="44"/>
      <c r="W225" s="44"/>
      <c r="X225" s="44"/>
      <c r="Y225" s="44"/>
      <c r="Z225" s="44"/>
      <c r="AA225" s="44"/>
      <c r="AB225" s="35"/>
      <c r="AC225" s="40"/>
      <c r="AD225" s="40"/>
      <c r="AE225" s="75"/>
      <c r="AF225" s="44"/>
      <c r="AG225" s="44"/>
      <c r="AH225" s="44"/>
      <c r="AI225" s="44"/>
      <c r="AJ225" s="44"/>
      <c r="AK225" s="44"/>
      <c r="AL225" s="44"/>
      <c r="AM225" s="44"/>
      <c r="AN225" s="44"/>
      <c r="AO225" s="44"/>
      <c r="AP225" s="44"/>
      <c r="AQ225" s="44"/>
      <c r="AR225" s="44"/>
      <c r="AS225" s="44"/>
      <c r="AT225" s="75"/>
      <c r="AU225" s="44"/>
      <c r="AV225" s="44"/>
      <c r="AW225" s="44"/>
      <c r="AX225" s="44"/>
      <c r="AY225" s="44"/>
      <c r="AZ225" s="44"/>
      <c r="BA225" s="44"/>
      <c r="BB225" s="44"/>
      <c r="BC225" s="44"/>
      <c r="BD225" s="44"/>
      <c r="BE225" s="44"/>
      <c r="BF225" s="44"/>
      <c r="BH225" s="40"/>
      <c r="BI225" s="44"/>
      <c r="BJ225" s="75"/>
      <c r="BK225" s="44"/>
      <c r="BL225" s="44"/>
      <c r="BM225" s="44"/>
      <c r="BN225" s="44"/>
      <c r="BO225" s="44"/>
      <c r="BP225" s="44"/>
      <c r="BQ225" s="44"/>
      <c r="BR225" s="44"/>
      <c r="BS225" s="44"/>
      <c r="BT225" s="44"/>
      <c r="BU225" s="44"/>
      <c r="BV225" s="44"/>
    </row>
    <row r="226" spans="13:74" ht="15.75" x14ac:dyDescent="0.25">
      <c r="M226" s="40"/>
      <c r="N226" s="44"/>
      <c r="O226" s="44"/>
      <c r="P226" s="44"/>
      <c r="Q226" s="44"/>
      <c r="R226" s="44"/>
      <c r="S226" s="44"/>
      <c r="T226" s="44"/>
      <c r="U226" s="44"/>
      <c r="V226" s="44"/>
      <c r="W226" s="44"/>
      <c r="X226" s="44"/>
      <c r="Y226" s="44"/>
      <c r="Z226" s="44"/>
      <c r="AA226" s="44"/>
      <c r="AB226" s="35"/>
      <c r="AC226" s="40"/>
      <c r="AD226" s="40"/>
      <c r="AE226" s="75"/>
      <c r="AF226" s="44"/>
      <c r="AG226" s="44"/>
      <c r="AH226" s="44"/>
      <c r="AI226" s="44"/>
      <c r="AJ226" s="44"/>
      <c r="AK226" s="44"/>
      <c r="AL226" s="44"/>
      <c r="AM226" s="44"/>
      <c r="AN226" s="44"/>
      <c r="AO226" s="44"/>
      <c r="AP226" s="44"/>
      <c r="AQ226" s="44"/>
      <c r="AR226" s="44"/>
      <c r="AS226" s="44"/>
      <c r="AT226" s="75"/>
      <c r="AU226" s="44"/>
      <c r="AV226" s="44"/>
      <c r="AW226" s="44"/>
      <c r="AX226" s="44"/>
      <c r="AY226" s="44"/>
      <c r="AZ226" s="44"/>
      <c r="BA226" s="44"/>
      <c r="BB226" s="44"/>
      <c r="BC226" s="44"/>
      <c r="BD226" s="44"/>
      <c r="BE226" s="44"/>
      <c r="BF226" s="44"/>
      <c r="BH226" s="40"/>
      <c r="BI226" s="44"/>
      <c r="BJ226" s="75"/>
      <c r="BK226" s="44"/>
      <c r="BL226" s="44"/>
      <c r="BM226" s="44"/>
      <c r="BN226" s="44"/>
      <c r="BO226" s="44"/>
      <c r="BP226" s="44"/>
      <c r="BQ226" s="44"/>
      <c r="BR226" s="44"/>
      <c r="BS226" s="44"/>
      <c r="BT226" s="44"/>
      <c r="BU226" s="44"/>
      <c r="BV226" s="44"/>
    </row>
    <row r="227" spans="13:74" ht="15.75" x14ac:dyDescent="0.25">
      <c r="M227" s="40"/>
      <c r="N227" s="44"/>
      <c r="O227" s="44"/>
      <c r="P227" s="44"/>
      <c r="Q227" s="44"/>
      <c r="R227" s="44"/>
      <c r="S227" s="44"/>
      <c r="T227" s="44"/>
      <c r="U227" s="44"/>
      <c r="V227" s="44"/>
      <c r="W227" s="44"/>
      <c r="X227" s="44"/>
      <c r="Y227" s="44"/>
      <c r="Z227" s="44"/>
      <c r="AA227" s="44"/>
      <c r="AB227" s="35"/>
      <c r="AC227" s="40"/>
      <c r="AD227" s="40"/>
      <c r="AE227" s="75"/>
      <c r="AF227" s="44"/>
      <c r="AG227" s="44"/>
      <c r="AH227" s="44"/>
      <c r="AI227" s="44"/>
      <c r="AJ227" s="44"/>
      <c r="AK227" s="44"/>
      <c r="AL227" s="44"/>
      <c r="AM227" s="44"/>
      <c r="AN227" s="44"/>
      <c r="AO227" s="44"/>
      <c r="AP227" s="44"/>
      <c r="AQ227" s="44"/>
      <c r="AR227" s="44"/>
      <c r="AS227" s="44"/>
      <c r="AT227" s="75"/>
      <c r="AU227" s="44"/>
      <c r="AV227" s="44"/>
      <c r="AW227" s="44"/>
      <c r="AX227" s="44"/>
      <c r="AY227" s="44"/>
      <c r="AZ227" s="44"/>
      <c r="BA227" s="44"/>
      <c r="BB227" s="44"/>
      <c r="BC227" s="44"/>
      <c r="BD227" s="44"/>
      <c r="BE227" s="44"/>
      <c r="BF227" s="44"/>
      <c r="BH227" s="40"/>
      <c r="BI227" s="44"/>
      <c r="BJ227" s="75"/>
      <c r="BK227" s="44"/>
      <c r="BL227" s="44"/>
      <c r="BM227" s="44"/>
      <c r="BN227" s="44"/>
      <c r="BO227" s="44"/>
      <c r="BP227" s="44"/>
      <c r="BQ227" s="44"/>
      <c r="BR227" s="44"/>
      <c r="BS227" s="44"/>
      <c r="BT227" s="44"/>
      <c r="BU227" s="44"/>
      <c r="BV227" s="44"/>
    </row>
    <row r="228" spans="13:74" ht="15.75" x14ac:dyDescent="0.25">
      <c r="M228" s="40"/>
      <c r="N228" s="44"/>
      <c r="O228" s="44"/>
      <c r="P228" s="44"/>
      <c r="Q228" s="44"/>
      <c r="R228" s="44"/>
      <c r="S228" s="44"/>
      <c r="T228" s="44"/>
      <c r="U228" s="44"/>
      <c r="V228" s="44"/>
      <c r="W228" s="44"/>
      <c r="X228" s="44"/>
      <c r="Y228" s="44"/>
      <c r="Z228" s="44"/>
      <c r="AA228" s="44"/>
      <c r="AB228" s="35"/>
      <c r="AC228" s="40"/>
      <c r="AD228" s="40"/>
      <c r="AE228" s="75"/>
      <c r="AF228" s="44"/>
      <c r="AG228" s="44"/>
      <c r="AH228" s="44"/>
      <c r="AI228" s="44"/>
      <c r="AJ228" s="44"/>
      <c r="AK228" s="44"/>
      <c r="AL228" s="44"/>
      <c r="AM228" s="44"/>
      <c r="AN228" s="44"/>
      <c r="AO228" s="44"/>
      <c r="AP228" s="44"/>
      <c r="AQ228" s="44"/>
      <c r="AR228" s="44"/>
      <c r="AS228" s="44"/>
      <c r="AT228" s="75"/>
      <c r="AU228" s="44"/>
      <c r="AV228" s="44"/>
      <c r="AW228" s="44"/>
      <c r="AX228" s="44"/>
      <c r="AY228" s="44"/>
      <c r="AZ228" s="44"/>
      <c r="BA228" s="44"/>
      <c r="BB228" s="44"/>
      <c r="BC228" s="44"/>
      <c r="BD228" s="44"/>
      <c r="BE228" s="44"/>
      <c r="BF228" s="44"/>
      <c r="BH228" s="40"/>
      <c r="BI228" s="44"/>
      <c r="BJ228" s="75"/>
      <c r="BK228" s="44"/>
      <c r="BL228" s="44"/>
      <c r="BM228" s="44"/>
      <c r="BN228" s="44"/>
      <c r="BO228" s="44"/>
      <c r="BP228" s="44"/>
      <c r="BQ228" s="44"/>
      <c r="BR228" s="44"/>
      <c r="BS228" s="44"/>
      <c r="BT228" s="44"/>
      <c r="BU228" s="44"/>
      <c r="BV228" s="44"/>
    </row>
    <row r="229" spans="13:74" ht="15.75" x14ac:dyDescent="0.25">
      <c r="M229" s="40"/>
      <c r="N229" s="44"/>
      <c r="O229" s="44"/>
      <c r="P229" s="44"/>
      <c r="Q229" s="44"/>
      <c r="R229" s="44"/>
      <c r="S229" s="44"/>
      <c r="T229" s="44"/>
      <c r="U229" s="44"/>
      <c r="V229" s="44"/>
      <c r="W229" s="44"/>
      <c r="X229" s="44"/>
      <c r="Y229" s="44"/>
      <c r="Z229" s="44"/>
      <c r="AA229" s="44"/>
      <c r="AB229" s="35"/>
      <c r="AC229" s="40"/>
      <c r="AD229" s="40"/>
      <c r="AE229" s="75"/>
      <c r="AF229" s="44"/>
      <c r="AG229" s="44"/>
      <c r="AH229" s="44"/>
      <c r="AI229" s="44"/>
      <c r="AJ229" s="44"/>
      <c r="AK229" s="44"/>
      <c r="AL229" s="44"/>
      <c r="AM229" s="44"/>
      <c r="AN229" s="44"/>
      <c r="AO229" s="44"/>
      <c r="AP229" s="44"/>
      <c r="AQ229" s="44"/>
      <c r="AR229" s="44"/>
      <c r="AS229" s="44"/>
      <c r="AT229" s="75"/>
      <c r="AU229" s="44"/>
      <c r="AV229" s="44"/>
      <c r="AW229" s="44"/>
      <c r="AX229" s="44"/>
      <c r="AY229" s="44"/>
      <c r="AZ229" s="44"/>
      <c r="BA229" s="44"/>
      <c r="BB229" s="44"/>
      <c r="BC229" s="44"/>
      <c r="BD229" s="44"/>
      <c r="BE229" s="44"/>
      <c r="BF229" s="44"/>
      <c r="BH229" s="40"/>
      <c r="BI229" s="44"/>
      <c r="BJ229" s="75"/>
      <c r="BK229" s="44"/>
      <c r="BL229" s="44"/>
      <c r="BM229" s="44"/>
      <c r="BN229" s="44"/>
      <c r="BO229" s="44"/>
      <c r="BP229" s="44"/>
      <c r="BQ229" s="44"/>
      <c r="BR229" s="44"/>
      <c r="BS229" s="44"/>
      <c r="BT229" s="44"/>
      <c r="BU229" s="44"/>
      <c r="BV229" s="44"/>
    </row>
    <row r="230" spans="13:74" ht="15.75" x14ac:dyDescent="0.25">
      <c r="M230" s="40"/>
      <c r="N230" s="44"/>
      <c r="O230" s="44"/>
      <c r="P230" s="44"/>
      <c r="Q230" s="44"/>
      <c r="R230" s="44"/>
      <c r="S230" s="44"/>
      <c r="T230" s="44"/>
      <c r="U230" s="44"/>
      <c r="V230" s="44"/>
      <c r="W230" s="44"/>
      <c r="X230" s="44"/>
      <c r="Y230" s="44"/>
      <c r="Z230" s="44"/>
      <c r="AA230" s="44"/>
      <c r="AB230" s="35"/>
      <c r="AC230" s="40"/>
      <c r="AD230" s="40"/>
      <c r="AE230" s="75"/>
      <c r="AF230" s="44"/>
      <c r="AG230" s="44"/>
      <c r="AH230" s="44"/>
      <c r="AI230" s="44"/>
      <c r="AJ230" s="44"/>
      <c r="AK230" s="44"/>
      <c r="AL230" s="44"/>
      <c r="AM230" s="44"/>
      <c r="AN230" s="44"/>
      <c r="AO230" s="44"/>
      <c r="AP230" s="44"/>
      <c r="AQ230" s="44"/>
      <c r="AR230" s="44"/>
      <c r="AS230" s="44"/>
      <c r="AT230" s="75"/>
      <c r="AU230" s="44"/>
      <c r="AV230" s="44"/>
      <c r="AW230" s="44"/>
      <c r="AX230" s="44"/>
      <c r="AY230" s="44"/>
      <c r="AZ230" s="44"/>
      <c r="BA230" s="44"/>
      <c r="BB230" s="44"/>
      <c r="BC230" s="44"/>
      <c r="BD230" s="44"/>
      <c r="BE230" s="44"/>
      <c r="BF230" s="44"/>
      <c r="BH230" s="40"/>
      <c r="BI230" s="44"/>
      <c r="BJ230" s="75"/>
      <c r="BK230" s="44"/>
      <c r="BL230" s="44"/>
      <c r="BM230" s="44"/>
      <c r="BN230" s="44"/>
      <c r="BO230" s="44"/>
      <c r="BP230" s="44"/>
      <c r="BQ230" s="44"/>
      <c r="BR230" s="44"/>
      <c r="BS230" s="44"/>
      <c r="BT230" s="44"/>
      <c r="BU230" s="44"/>
      <c r="BV230" s="44"/>
    </row>
    <row r="231" spans="13:74" ht="15.75" x14ac:dyDescent="0.25">
      <c r="M231" s="40"/>
      <c r="N231" s="44"/>
      <c r="O231" s="44"/>
      <c r="P231" s="44"/>
      <c r="Q231" s="44"/>
      <c r="R231" s="44"/>
      <c r="S231" s="44"/>
      <c r="T231" s="44"/>
      <c r="U231" s="44"/>
      <c r="V231" s="44"/>
      <c r="W231" s="44"/>
      <c r="X231" s="44"/>
      <c r="Y231" s="44"/>
      <c r="Z231" s="44"/>
      <c r="AA231" s="44"/>
      <c r="AB231" s="35"/>
      <c r="AC231" s="40"/>
      <c r="AD231" s="40"/>
      <c r="AE231" s="75"/>
      <c r="AF231" s="44"/>
      <c r="AG231" s="44"/>
      <c r="AH231" s="44"/>
      <c r="AI231" s="44"/>
      <c r="AJ231" s="44"/>
      <c r="AK231" s="44"/>
      <c r="AL231" s="44"/>
      <c r="AM231" s="44"/>
      <c r="AN231" s="44"/>
      <c r="AO231" s="44"/>
      <c r="AP231" s="44"/>
      <c r="AQ231" s="44"/>
      <c r="AR231" s="44"/>
      <c r="AS231" s="44"/>
      <c r="AT231" s="75"/>
      <c r="AU231" s="44"/>
      <c r="AV231" s="44"/>
      <c r="AW231" s="44"/>
      <c r="AX231" s="44"/>
      <c r="AY231" s="44"/>
      <c r="AZ231" s="44"/>
      <c r="BA231" s="44"/>
      <c r="BB231" s="44"/>
      <c r="BC231" s="44"/>
      <c r="BD231" s="44"/>
      <c r="BE231" s="44"/>
      <c r="BF231" s="44"/>
      <c r="BH231" s="40"/>
      <c r="BI231" s="44"/>
      <c r="BJ231" s="75"/>
      <c r="BK231" s="44"/>
      <c r="BL231" s="44"/>
      <c r="BM231" s="44"/>
      <c r="BN231" s="44"/>
      <c r="BO231" s="44"/>
      <c r="BP231" s="44"/>
      <c r="BQ231" s="44"/>
      <c r="BR231" s="44"/>
      <c r="BS231" s="44"/>
      <c r="BT231" s="44"/>
      <c r="BU231" s="44"/>
      <c r="BV231" s="44"/>
    </row>
    <row r="232" spans="13:74" ht="15.75" x14ac:dyDescent="0.25">
      <c r="M232" s="40"/>
      <c r="N232" s="44"/>
      <c r="O232" s="44"/>
      <c r="P232" s="44"/>
      <c r="Q232" s="44"/>
      <c r="R232" s="44"/>
      <c r="S232" s="44"/>
      <c r="T232" s="44"/>
      <c r="U232" s="44"/>
      <c r="V232" s="44"/>
      <c r="W232" s="44"/>
      <c r="X232" s="44"/>
      <c r="Y232" s="44"/>
      <c r="Z232" s="44"/>
      <c r="AA232" s="44"/>
      <c r="AB232" s="35"/>
      <c r="AC232" s="40"/>
      <c r="AD232" s="40"/>
      <c r="AE232" s="75"/>
      <c r="AF232" s="44"/>
      <c r="AG232" s="44"/>
      <c r="AH232" s="44"/>
      <c r="AI232" s="44"/>
      <c r="AJ232" s="44"/>
      <c r="AK232" s="44"/>
      <c r="AL232" s="44"/>
      <c r="AM232" s="44"/>
      <c r="AN232" s="44"/>
      <c r="AO232" s="44"/>
      <c r="AP232" s="44"/>
      <c r="AQ232" s="44"/>
      <c r="AR232" s="44"/>
      <c r="AS232" s="44"/>
      <c r="AT232" s="75"/>
      <c r="AU232" s="44"/>
      <c r="AV232" s="44"/>
      <c r="AW232" s="44"/>
      <c r="AX232" s="44"/>
      <c r="AY232" s="44"/>
      <c r="AZ232" s="44"/>
      <c r="BA232" s="44"/>
      <c r="BB232" s="44"/>
      <c r="BC232" s="44"/>
      <c r="BD232" s="44"/>
      <c r="BE232" s="44"/>
      <c r="BF232" s="44"/>
      <c r="BH232" s="40"/>
      <c r="BI232" s="44"/>
      <c r="BJ232" s="75"/>
      <c r="BK232" s="44"/>
      <c r="BL232" s="44"/>
      <c r="BM232" s="44"/>
      <c r="BN232" s="44"/>
      <c r="BO232" s="44"/>
      <c r="BP232" s="44"/>
      <c r="BQ232" s="44"/>
      <c r="BR232" s="44"/>
      <c r="BS232" s="44"/>
      <c r="BT232" s="44"/>
      <c r="BU232" s="44"/>
      <c r="BV232" s="44"/>
    </row>
    <row r="233" spans="13:74" ht="15.75" x14ac:dyDescent="0.25">
      <c r="M233" s="40"/>
      <c r="N233" s="44"/>
      <c r="O233" s="44"/>
      <c r="P233" s="44"/>
      <c r="Q233" s="44"/>
      <c r="R233" s="44"/>
      <c r="S233" s="44"/>
      <c r="T233" s="44"/>
      <c r="U233" s="44"/>
      <c r="V233" s="44"/>
      <c r="W233" s="44"/>
      <c r="X233" s="44"/>
      <c r="Y233" s="44"/>
      <c r="Z233" s="44"/>
      <c r="AA233" s="44"/>
      <c r="AB233" s="35"/>
      <c r="AC233" s="40"/>
      <c r="AD233" s="40"/>
      <c r="AE233" s="75"/>
      <c r="AF233" s="44"/>
      <c r="AG233" s="44"/>
      <c r="AH233" s="44"/>
      <c r="AI233" s="44"/>
      <c r="AJ233" s="44"/>
      <c r="AK233" s="44"/>
      <c r="AL233" s="44"/>
      <c r="AM233" s="44"/>
      <c r="AN233" s="44"/>
      <c r="AO233" s="44"/>
      <c r="AP233" s="44"/>
      <c r="AQ233" s="44"/>
      <c r="AR233" s="44"/>
      <c r="AS233" s="44"/>
      <c r="AT233" s="75"/>
      <c r="AU233" s="44"/>
      <c r="AV233" s="44"/>
      <c r="AW233" s="44"/>
      <c r="AX233" s="44"/>
      <c r="AY233" s="44"/>
      <c r="AZ233" s="44"/>
      <c r="BA233" s="44"/>
      <c r="BB233" s="44"/>
      <c r="BC233" s="44"/>
      <c r="BD233" s="44"/>
      <c r="BE233" s="44"/>
      <c r="BF233" s="44"/>
      <c r="BH233" s="40"/>
      <c r="BI233" s="44"/>
      <c r="BJ233" s="75"/>
      <c r="BK233" s="44"/>
      <c r="BL233" s="44"/>
      <c r="BM233" s="44"/>
      <c r="BN233" s="44"/>
      <c r="BO233" s="44"/>
      <c r="BP233" s="44"/>
      <c r="BQ233" s="44"/>
      <c r="BR233" s="44"/>
      <c r="BS233" s="44"/>
      <c r="BT233" s="44"/>
      <c r="BU233" s="44"/>
      <c r="BV233" s="44"/>
    </row>
    <row r="234" spans="13:74" ht="15.75" x14ac:dyDescent="0.25">
      <c r="M234" s="40"/>
      <c r="N234" s="44"/>
      <c r="O234" s="44"/>
      <c r="P234" s="44"/>
      <c r="Q234" s="44"/>
      <c r="R234" s="44"/>
      <c r="S234" s="44"/>
      <c r="T234" s="44"/>
      <c r="U234" s="44"/>
      <c r="V234" s="44"/>
      <c r="W234" s="44"/>
      <c r="X234" s="44"/>
      <c r="Y234" s="44"/>
      <c r="Z234" s="44"/>
      <c r="AA234" s="44"/>
      <c r="AB234" s="35"/>
      <c r="AC234" s="40"/>
      <c r="AD234" s="40"/>
      <c r="AE234" s="75"/>
      <c r="AF234" s="44"/>
      <c r="AG234" s="44"/>
      <c r="AH234" s="44"/>
      <c r="AI234" s="44"/>
      <c r="AJ234" s="44"/>
      <c r="AK234" s="44"/>
      <c r="AL234" s="44"/>
      <c r="AM234" s="44"/>
      <c r="AN234" s="44"/>
      <c r="AO234" s="44"/>
      <c r="AP234" s="44"/>
      <c r="AQ234" s="44"/>
      <c r="AR234" s="44"/>
      <c r="AS234" s="44"/>
      <c r="AT234" s="75"/>
      <c r="AU234" s="44"/>
      <c r="AV234" s="44"/>
      <c r="AW234" s="44"/>
      <c r="AX234" s="44"/>
      <c r="AY234" s="44"/>
      <c r="AZ234" s="44"/>
      <c r="BA234" s="44"/>
      <c r="BB234" s="44"/>
      <c r="BC234" s="44"/>
      <c r="BD234" s="44"/>
      <c r="BE234" s="44"/>
      <c r="BF234" s="44"/>
      <c r="BH234" s="40"/>
      <c r="BI234" s="44"/>
      <c r="BJ234" s="75"/>
      <c r="BK234" s="44"/>
      <c r="BL234" s="44"/>
      <c r="BM234" s="44"/>
      <c r="BN234" s="44"/>
      <c r="BO234" s="44"/>
      <c r="BP234" s="44"/>
      <c r="BQ234" s="44"/>
      <c r="BR234" s="44"/>
      <c r="BS234" s="44"/>
      <c r="BT234" s="44"/>
      <c r="BU234" s="44"/>
      <c r="BV234" s="44"/>
    </row>
    <row r="235" spans="13:74" ht="15.75" x14ac:dyDescent="0.25">
      <c r="M235" s="40"/>
      <c r="N235" s="44"/>
      <c r="O235" s="44"/>
      <c r="P235" s="44"/>
      <c r="Q235" s="44"/>
      <c r="R235" s="44"/>
      <c r="S235" s="44"/>
      <c r="T235" s="44"/>
      <c r="U235" s="44"/>
      <c r="V235" s="44"/>
      <c r="W235" s="44"/>
      <c r="X235" s="44"/>
      <c r="Y235" s="44"/>
      <c r="Z235" s="44"/>
      <c r="AA235" s="44"/>
      <c r="AB235" s="35"/>
      <c r="AC235" s="40"/>
      <c r="AD235" s="40"/>
      <c r="AE235" s="75"/>
      <c r="AF235" s="44"/>
      <c r="AG235" s="44"/>
      <c r="AH235" s="44"/>
      <c r="AI235" s="44"/>
      <c r="AJ235" s="44"/>
      <c r="AK235" s="44"/>
      <c r="AL235" s="44"/>
      <c r="AM235" s="44"/>
      <c r="AN235" s="44"/>
      <c r="AO235" s="44"/>
      <c r="AP235" s="44"/>
      <c r="AQ235" s="44"/>
      <c r="AR235" s="44"/>
      <c r="AS235" s="44"/>
      <c r="AT235" s="75"/>
      <c r="AU235" s="44"/>
      <c r="AV235" s="44"/>
      <c r="AW235" s="44"/>
      <c r="AX235" s="44"/>
      <c r="AY235" s="44"/>
      <c r="AZ235" s="44"/>
      <c r="BA235" s="44"/>
      <c r="BB235" s="44"/>
      <c r="BC235" s="44"/>
      <c r="BD235" s="44"/>
      <c r="BE235" s="44"/>
      <c r="BF235" s="44"/>
      <c r="BH235" s="40"/>
      <c r="BI235" s="44"/>
      <c r="BJ235" s="75"/>
      <c r="BK235" s="44"/>
      <c r="BL235" s="44"/>
      <c r="BM235" s="44"/>
      <c r="BN235" s="44"/>
      <c r="BO235" s="44"/>
      <c r="BP235" s="44"/>
      <c r="BQ235" s="44"/>
      <c r="BR235" s="44"/>
      <c r="BS235" s="44"/>
      <c r="BT235" s="44"/>
      <c r="BU235" s="44"/>
      <c r="BV235" s="44"/>
    </row>
    <row r="236" spans="13:74" ht="15.75" x14ac:dyDescent="0.25">
      <c r="M236" s="40"/>
      <c r="N236" s="44"/>
      <c r="O236" s="44"/>
      <c r="P236" s="44"/>
      <c r="Q236" s="44"/>
      <c r="R236" s="44"/>
      <c r="S236" s="44"/>
      <c r="T236" s="44"/>
      <c r="U236" s="44"/>
      <c r="V236" s="44"/>
      <c r="W236" s="44"/>
      <c r="X236" s="44"/>
      <c r="Y236" s="44"/>
      <c r="Z236" s="44"/>
      <c r="AA236" s="44"/>
      <c r="AB236" s="35"/>
      <c r="AC236" s="40"/>
      <c r="AD236" s="40"/>
      <c r="AE236" s="75"/>
      <c r="AF236" s="44"/>
      <c r="AG236" s="44"/>
      <c r="AH236" s="44"/>
      <c r="AI236" s="44"/>
      <c r="AJ236" s="44"/>
      <c r="AK236" s="44"/>
      <c r="AL236" s="44"/>
      <c r="AM236" s="44"/>
      <c r="AN236" s="44"/>
      <c r="AO236" s="44"/>
      <c r="AP236" s="44"/>
      <c r="AQ236" s="44"/>
      <c r="AR236" s="44"/>
      <c r="AS236" s="44"/>
      <c r="AT236" s="75"/>
      <c r="AU236" s="44"/>
      <c r="AV236" s="44"/>
      <c r="AW236" s="44"/>
      <c r="AX236" s="44"/>
      <c r="AY236" s="44"/>
      <c r="AZ236" s="44"/>
      <c r="BA236" s="44"/>
      <c r="BB236" s="44"/>
      <c r="BC236" s="44"/>
      <c r="BD236" s="44"/>
      <c r="BE236" s="44"/>
      <c r="BF236" s="44"/>
      <c r="BH236" s="40"/>
      <c r="BI236" s="44"/>
      <c r="BJ236" s="75"/>
      <c r="BK236" s="44"/>
      <c r="BL236" s="44"/>
      <c r="BM236" s="44"/>
      <c r="BN236" s="44"/>
      <c r="BO236" s="44"/>
      <c r="BP236" s="44"/>
      <c r="BQ236" s="44"/>
      <c r="BR236" s="44"/>
      <c r="BS236" s="44"/>
      <c r="BT236" s="44"/>
      <c r="BU236" s="44"/>
      <c r="BV236" s="44"/>
    </row>
    <row r="237" spans="13:74" ht="15.75" x14ac:dyDescent="0.25">
      <c r="M237" s="40"/>
      <c r="N237" s="44"/>
      <c r="O237" s="44"/>
      <c r="P237" s="44"/>
      <c r="Q237" s="44"/>
      <c r="R237" s="44"/>
      <c r="S237" s="44"/>
      <c r="T237" s="44"/>
      <c r="U237" s="44"/>
      <c r="V237" s="44"/>
      <c r="W237" s="44"/>
      <c r="X237" s="44"/>
      <c r="Y237" s="44"/>
      <c r="Z237" s="44"/>
      <c r="AA237" s="44"/>
      <c r="AB237" s="35"/>
      <c r="AC237" s="40"/>
      <c r="AD237" s="40"/>
      <c r="AE237" s="75"/>
      <c r="AF237" s="44"/>
      <c r="AG237" s="44"/>
      <c r="AH237" s="44"/>
      <c r="AI237" s="44"/>
      <c r="AJ237" s="44"/>
      <c r="AK237" s="44"/>
      <c r="AL237" s="44"/>
      <c r="AM237" s="44"/>
      <c r="AN237" s="44"/>
      <c r="AO237" s="44"/>
      <c r="AP237" s="44"/>
      <c r="AQ237" s="44"/>
      <c r="AR237" s="44"/>
      <c r="AS237" s="44"/>
      <c r="AT237" s="75"/>
      <c r="AU237" s="44"/>
      <c r="AV237" s="44"/>
      <c r="AW237" s="44"/>
      <c r="AX237" s="44"/>
      <c r="AY237" s="44"/>
      <c r="AZ237" s="44"/>
      <c r="BA237" s="44"/>
      <c r="BB237" s="44"/>
      <c r="BC237" s="44"/>
      <c r="BD237" s="44"/>
      <c r="BE237" s="44"/>
      <c r="BF237" s="44"/>
      <c r="BH237" s="40"/>
      <c r="BI237" s="44"/>
      <c r="BJ237" s="75"/>
      <c r="BK237" s="44"/>
      <c r="BL237" s="44"/>
      <c r="BM237" s="44"/>
      <c r="BN237" s="44"/>
      <c r="BO237" s="44"/>
      <c r="BP237" s="44"/>
      <c r="BQ237" s="44"/>
      <c r="BR237" s="44"/>
      <c r="BS237" s="44"/>
      <c r="BT237" s="44"/>
      <c r="BU237" s="44"/>
      <c r="BV237" s="44"/>
    </row>
    <row r="238" spans="13:74" ht="15.75" x14ac:dyDescent="0.25">
      <c r="M238" s="40"/>
      <c r="N238" s="44"/>
      <c r="O238" s="44"/>
      <c r="P238" s="44"/>
      <c r="Q238" s="44"/>
      <c r="R238" s="44"/>
      <c r="S238" s="44"/>
      <c r="T238" s="44"/>
      <c r="U238" s="44"/>
      <c r="V238" s="44"/>
      <c r="W238" s="44"/>
      <c r="X238" s="44"/>
      <c r="Y238" s="44"/>
      <c r="Z238" s="44"/>
      <c r="AA238" s="44"/>
      <c r="AB238" s="35"/>
      <c r="AC238" s="40"/>
      <c r="AD238" s="40"/>
      <c r="AE238" s="75"/>
      <c r="AF238" s="44"/>
      <c r="AG238" s="44"/>
      <c r="AH238" s="44"/>
      <c r="AI238" s="44"/>
      <c r="AJ238" s="44"/>
      <c r="AK238" s="44"/>
      <c r="AL238" s="44"/>
      <c r="AM238" s="44"/>
      <c r="AN238" s="44"/>
      <c r="AO238" s="44"/>
      <c r="AP238" s="44"/>
      <c r="AQ238" s="44"/>
      <c r="AR238" s="44"/>
      <c r="AS238" s="44"/>
      <c r="AT238" s="75"/>
      <c r="AU238" s="44"/>
      <c r="AV238" s="44"/>
      <c r="AW238" s="44"/>
      <c r="AX238" s="44"/>
      <c r="AY238" s="44"/>
      <c r="AZ238" s="44"/>
      <c r="BA238" s="44"/>
      <c r="BB238" s="44"/>
      <c r="BC238" s="44"/>
      <c r="BD238" s="44"/>
      <c r="BE238" s="44"/>
      <c r="BF238" s="44"/>
      <c r="BH238" s="40"/>
      <c r="BI238" s="44"/>
      <c r="BJ238" s="75"/>
      <c r="BK238" s="44"/>
      <c r="BL238" s="44"/>
      <c r="BM238" s="44"/>
      <c r="BN238" s="44"/>
      <c r="BO238" s="44"/>
      <c r="BP238" s="44"/>
      <c r="BQ238" s="44"/>
      <c r="BR238" s="44"/>
      <c r="BS238" s="44"/>
      <c r="BT238" s="44"/>
      <c r="BU238" s="44"/>
      <c r="BV238" s="44"/>
    </row>
    <row r="239" spans="13:74" ht="15.75" x14ac:dyDescent="0.25">
      <c r="M239" s="40"/>
      <c r="N239" s="44"/>
      <c r="O239" s="44"/>
      <c r="P239" s="44"/>
      <c r="Q239" s="44"/>
      <c r="R239" s="44"/>
      <c r="S239" s="44"/>
      <c r="T239" s="44"/>
      <c r="U239" s="44"/>
      <c r="V239" s="44"/>
      <c r="W239" s="44"/>
      <c r="X239" s="44"/>
      <c r="Y239" s="44"/>
      <c r="Z239" s="44"/>
      <c r="AA239" s="44"/>
      <c r="AB239" s="35"/>
      <c r="AC239" s="40"/>
      <c r="AD239" s="40"/>
      <c r="AE239" s="75"/>
      <c r="AF239" s="44"/>
      <c r="AG239" s="44"/>
      <c r="AH239" s="44"/>
      <c r="AI239" s="44"/>
      <c r="AJ239" s="44"/>
      <c r="AK239" s="44"/>
      <c r="AL239" s="44"/>
      <c r="AM239" s="44"/>
      <c r="AN239" s="44"/>
      <c r="AO239" s="44"/>
      <c r="AP239" s="44"/>
      <c r="AQ239" s="44"/>
      <c r="AR239" s="44"/>
      <c r="AS239" s="44"/>
      <c r="AT239" s="75"/>
      <c r="AU239" s="44"/>
      <c r="AV239" s="44"/>
      <c r="AW239" s="44"/>
      <c r="AX239" s="44"/>
      <c r="AY239" s="44"/>
      <c r="AZ239" s="44"/>
      <c r="BA239" s="44"/>
      <c r="BB239" s="44"/>
      <c r="BC239" s="44"/>
      <c r="BD239" s="44"/>
      <c r="BE239" s="44"/>
      <c r="BF239" s="44"/>
      <c r="BH239" s="40"/>
      <c r="BI239" s="44"/>
      <c r="BJ239" s="75"/>
      <c r="BK239" s="44"/>
      <c r="BL239" s="44"/>
      <c r="BM239" s="44"/>
      <c r="BN239" s="44"/>
      <c r="BO239" s="44"/>
      <c r="BP239" s="44"/>
      <c r="BQ239" s="44"/>
      <c r="BR239" s="44"/>
      <c r="BS239" s="44"/>
      <c r="BT239" s="44"/>
      <c r="BU239" s="44"/>
      <c r="BV239" s="44"/>
    </row>
    <row r="240" spans="13:74" ht="15.75" x14ac:dyDescent="0.25">
      <c r="M240" s="40"/>
      <c r="N240" s="44"/>
      <c r="O240" s="44"/>
      <c r="P240" s="44"/>
      <c r="Q240" s="44"/>
      <c r="R240" s="44"/>
      <c r="S240" s="44"/>
      <c r="T240" s="44"/>
      <c r="U240" s="44"/>
      <c r="V240" s="44"/>
      <c r="W240" s="44"/>
      <c r="X240" s="44"/>
      <c r="Y240" s="44"/>
      <c r="Z240" s="44"/>
      <c r="AA240" s="44"/>
      <c r="AB240" s="35"/>
      <c r="AC240" s="40"/>
      <c r="AD240" s="40"/>
      <c r="AE240" s="75"/>
      <c r="AF240" s="44"/>
      <c r="AG240" s="44"/>
      <c r="AH240" s="44"/>
      <c r="AI240" s="44"/>
      <c r="AJ240" s="44"/>
      <c r="AK240" s="44"/>
      <c r="AL240" s="44"/>
      <c r="AM240" s="44"/>
      <c r="AN240" s="44"/>
      <c r="AO240" s="44"/>
      <c r="AP240" s="44"/>
      <c r="AQ240" s="44"/>
      <c r="AR240" s="44"/>
      <c r="AS240" s="44"/>
      <c r="AT240" s="75"/>
      <c r="AU240" s="44"/>
      <c r="AV240" s="44"/>
      <c r="AW240" s="44"/>
      <c r="AX240" s="44"/>
      <c r="AY240" s="44"/>
      <c r="AZ240" s="44"/>
      <c r="BA240" s="44"/>
      <c r="BB240" s="44"/>
      <c r="BC240" s="44"/>
      <c r="BD240" s="44"/>
      <c r="BE240" s="44"/>
      <c r="BF240" s="44"/>
      <c r="BH240" s="40"/>
      <c r="BI240" s="44"/>
      <c r="BJ240" s="75"/>
      <c r="BK240" s="44"/>
      <c r="BL240" s="44"/>
      <c r="BM240" s="44"/>
      <c r="BN240" s="44"/>
      <c r="BO240" s="44"/>
      <c r="BP240" s="44"/>
      <c r="BQ240" s="44"/>
      <c r="BR240" s="44"/>
      <c r="BS240" s="44"/>
      <c r="BT240" s="44"/>
      <c r="BU240" s="44"/>
      <c r="BV240" s="44"/>
    </row>
    <row r="241" spans="13:74" ht="15.75" x14ac:dyDescent="0.25">
      <c r="M241" s="40"/>
      <c r="N241" s="44"/>
      <c r="O241" s="44"/>
      <c r="P241" s="44"/>
      <c r="Q241" s="44"/>
      <c r="R241" s="44"/>
      <c r="S241" s="44"/>
      <c r="T241" s="44"/>
      <c r="U241" s="44"/>
      <c r="V241" s="44"/>
      <c r="W241" s="44"/>
      <c r="X241" s="44"/>
      <c r="Y241" s="44"/>
      <c r="Z241" s="44"/>
      <c r="AA241" s="44"/>
      <c r="AB241" s="35"/>
      <c r="AC241" s="40"/>
      <c r="AD241" s="40"/>
      <c r="AE241" s="75"/>
      <c r="AF241" s="44"/>
      <c r="AG241" s="44"/>
      <c r="AH241" s="44"/>
      <c r="AI241" s="44"/>
      <c r="AJ241" s="44"/>
      <c r="AK241" s="44"/>
      <c r="AL241" s="44"/>
      <c r="AM241" s="44"/>
      <c r="AN241" s="44"/>
      <c r="AO241" s="44"/>
      <c r="AP241" s="44"/>
      <c r="AQ241" s="44"/>
      <c r="AR241" s="44"/>
      <c r="AS241" s="44"/>
      <c r="AT241" s="75"/>
      <c r="AU241" s="44"/>
      <c r="AV241" s="44"/>
      <c r="AW241" s="44"/>
      <c r="AX241" s="44"/>
      <c r="AY241" s="44"/>
      <c r="AZ241" s="44"/>
      <c r="BA241" s="44"/>
      <c r="BB241" s="44"/>
      <c r="BC241" s="44"/>
      <c r="BD241" s="44"/>
      <c r="BE241" s="44"/>
      <c r="BF241" s="44"/>
      <c r="BH241" s="40"/>
      <c r="BI241" s="44"/>
      <c r="BJ241" s="75"/>
      <c r="BK241" s="44"/>
      <c r="BL241" s="44"/>
      <c r="BM241" s="44"/>
      <c r="BN241" s="44"/>
      <c r="BO241" s="44"/>
      <c r="BP241" s="44"/>
      <c r="BQ241" s="44"/>
      <c r="BR241" s="44"/>
      <c r="BS241" s="44"/>
      <c r="BT241" s="44"/>
      <c r="BU241" s="44"/>
      <c r="BV241" s="44"/>
    </row>
    <row r="242" spans="13:74" ht="15.75" x14ac:dyDescent="0.25">
      <c r="M242" s="40"/>
      <c r="N242" s="44"/>
      <c r="O242" s="44"/>
      <c r="P242" s="44"/>
      <c r="Q242" s="44"/>
      <c r="R242" s="44"/>
      <c r="S242" s="44"/>
      <c r="T242" s="44"/>
      <c r="U242" s="44"/>
      <c r="V242" s="44"/>
      <c r="W242" s="44"/>
      <c r="X242" s="44"/>
      <c r="Y242" s="44"/>
      <c r="Z242" s="44"/>
      <c r="AA242" s="44"/>
      <c r="AB242" s="35"/>
      <c r="AC242" s="40"/>
      <c r="AD242" s="40"/>
      <c r="AE242" s="75"/>
      <c r="AF242" s="44"/>
      <c r="AG242" s="44"/>
      <c r="AH242" s="44"/>
      <c r="AI242" s="44"/>
      <c r="AJ242" s="44"/>
      <c r="AK242" s="44"/>
      <c r="AL242" s="44"/>
      <c r="AM242" s="44"/>
      <c r="AN242" s="44"/>
      <c r="AO242" s="44"/>
      <c r="AP242" s="44"/>
      <c r="AQ242" s="44"/>
      <c r="AR242" s="44"/>
      <c r="AS242" s="44"/>
      <c r="AT242" s="75"/>
      <c r="AU242" s="44"/>
      <c r="AV242" s="44"/>
      <c r="AW242" s="44"/>
      <c r="AX242" s="44"/>
      <c r="AY242" s="44"/>
      <c r="AZ242" s="44"/>
      <c r="BA242" s="44"/>
      <c r="BB242" s="44"/>
      <c r="BC242" s="44"/>
      <c r="BD242" s="44"/>
      <c r="BE242" s="44"/>
      <c r="BF242" s="44"/>
      <c r="BH242" s="40"/>
      <c r="BI242" s="44"/>
      <c r="BJ242" s="75"/>
      <c r="BK242" s="44"/>
      <c r="BL242" s="44"/>
      <c r="BM242" s="44"/>
      <c r="BN242" s="44"/>
      <c r="BO242" s="44"/>
      <c r="BP242" s="44"/>
      <c r="BQ242" s="44"/>
      <c r="BR242" s="44"/>
      <c r="BS242" s="44"/>
      <c r="BT242" s="44"/>
      <c r="BU242" s="44"/>
      <c r="BV242" s="44"/>
    </row>
    <row r="243" spans="13:74" ht="15.75" x14ac:dyDescent="0.25">
      <c r="M243" s="40"/>
      <c r="N243" s="44"/>
      <c r="O243" s="44"/>
      <c r="P243" s="44"/>
      <c r="Q243" s="44"/>
      <c r="R243" s="44"/>
      <c r="S243" s="44"/>
      <c r="T243" s="44"/>
      <c r="U243" s="44"/>
      <c r="V243" s="44"/>
      <c r="W243" s="44"/>
      <c r="X243" s="44"/>
      <c r="Y243" s="44"/>
      <c r="Z243" s="44"/>
      <c r="AA243" s="44"/>
      <c r="AB243" s="35"/>
      <c r="AC243" s="40"/>
      <c r="AD243" s="40"/>
      <c r="AE243" s="75"/>
      <c r="AF243" s="44"/>
      <c r="AG243" s="44"/>
      <c r="AH243" s="44"/>
      <c r="AI243" s="44"/>
      <c r="AJ243" s="44"/>
      <c r="AK243" s="44"/>
      <c r="AL243" s="44"/>
      <c r="AM243" s="44"/>
      <c r="AN243" s="44"/>
      <c r="AO243" s="44"/>
      <c r="AP243" s="44"/>
      <c r="AQ243" s="44"/>
      <c r="AR243" s="44"/>
      <c r="AS243" s="44"/>
      <c r="AT243" s="75"/>
      <c r="AU243" s="44"/>
      <c r="AV243" s="44"/>
      <c r="AW243" s="44"/>
      <c r="AX243" s="44"/>
      <c r="AY243" s="44"/>
      <c r="AZ243" s="44"/>
      <c r="BA243" s="44"/>
      <c r="BB243" s="44"/>
      <c r="BC243" s="44"/>
      <c r="BD243" s="44"/>
      <c r="BE243" s="44"/>
      <c r="BF243" s="44"/>
      <c r="BH243" s="40"/>
      <c r="BI243" s="44"/>
      <c r="BJ243" s="75"/>
      <c r="BK243" s="44"/>
      <c r="BL243" s="44"/>
      <c r="BM243" s="44"/>
      <c r="BN243" s="44"/>
      <c r="BO243" s="44"/>
      <c r="BP243" s="44"/>
      <c r="BQ243" s="44"/>
      <c r="BR243" s="44"/>
      <c r="BS243" s="44"/>
      <c r="BT243" s="44"/>
      <c r="BU243" s="44"/>
      <c r="BV243" s="44"/>
    </row>
    <row r="244" spans="13:74" ht="15.75" x14ac:dyDescent="0.25">
      <c r="M244" s="40"/>
      <c r="N244" s="44"/>
      <c r="O244" s="44"/>
      <c r="P244" s="44"/>
      <c r="Q244" s="44"/>
      <c r="R244" s="44"/>
      <c r="S244" s="44"/>
      <c r="T244" s="44"/>
      <c r="U244" s="44"/>
      <c r="V244" s="44"/>
      <c r="W244" s="44"/>
      <c r="X244" s="44"/>
      <c r="Y244" s="44"/>
      <c r="Z244" s="44"/>
      <c r="AA244" s="44"/>
      <c r="AB244" s="35"/>
      <c r="AC244" s="40"/>
      <c r="AD244" s="40"/>
      <c r="AE244" s="75"/>
      <c r="AF244" s="44"/>
      <c r="AG244" s="44"/>
      <c r="AH244" s="44"/>
      <c r="AI244" s="44"/>
      <c r="AJ244" s="44"/>
      <c r="AK244" s="44"/>
      <c r="AL244" s="44"/>
      <c r="AM244" s="44"/>
      <c r="AN244" s="44"/>
      <c r="AO244" s="44"/>
      <c r="AP244" s="44"/>
      <c r="AQ244" s="44"/>
      <c r="AR244" s="44"/>
      <c r="AS244" s="44"/>
      <c r="AT244" s="75"/>
      <c r="AU244" s="44"/>
      <c r="AV244" s="44"/>
      <c r="AW244" s="44"/>
      <c r="AX244" s="44"/>
      <c r="AY244" s="44"/>
      <c r="AZ244" s="44"/>
      <c r="BA244" s="44"/>
      <c r="BB244" s="44"/>
      <c r="BC244" s="44"/>
      <c r="BD244" s="44"/>
      <c r="BE244" s="44"/>
      <c r="BF244" s="44"/>
      <c r="BH244" s="40"/>
      <c r="BI244" s="44"/>
      <c r="BJ244" s="75"/>
      <c r="BK244" s="44"/>
      <c r="BL244" s="44"/>
      <c r="BM244" s="44"/>
      <c r="BN244" s="44"/>
      <c r="BO244" s="44"/>
      <c r="BP244" s="44"/>
      <c r="BQ244" s="44"/>
      <c r="BR244" s="44"/>
      <c r="BS244" s="44"/>
      <c r="BT244" s="44"/>
      <c r="BU244" s="44"/>
      <c r="BV244" s="44"/>
    </row>
    <row r="245" spans="13:74" ht="15.75" x14ac:dyDescent="0.25">
      <c r="M245" s="40"/>
      <c r="N245" s="44"/>
      <c r="O245" s="44"/>
      <c r="P245" s="44"/>
      <c r="Q245" s="44"/>
      <c r="R245" s="44"/>
      <c r="S245" s="44"/>
      <c r="T245" s="44"/>
      <c r="U245" s="44"/>
      <c r="V245" s="44"/>
      <c r="W245" s="44"/>
      <c r="X245" s="44"/>
      <c r="Y245" s="44"/>
      <c r="Z245" s="44"/>
      <c r="AA245" s="44"/>
      <c r="AB245" s="35"/>
      <c r="AC245" s="40"/>
      <c r="AD245" s="40"/>
      <c r="AE245" s="75"/>
      <c r="AF245" s="44"/>
      <c r="AG245" s="44"/>
      <c r="AH245" s="44"/>
      <c r="AI245" s="44"/>
      <c r="AJ245" s="44"/>
      <c r="AK245" s="44"/>
      <c r="AL245" s="44"/>
      <c r="AM245" s="44"/>
      <c r="AN245" s="44"/>
      <c r="AO245" s="44"/>
      <c r="AP245" s="44"/>
      <c r="AQ245" s="44"/>
      <c r="AR245" s="44"/>
      <c r="AS245" s="44"/>
      <c r="AT245" s="75"/>
      <c r="AU245" s="44"/>
      <c r="AV245" s="44"/>
      <c r="AW245" s="44"/>
      <c r="AX245" s="44"/>
      <c r="AY245" s="44"/>
      <c r="AZ245" s="44"/>
      <c r="BA245" s="44"/>
      <c r="BB245" s="44"/>
      <c r="BC245" s="44"/>
      <c r="BD245" s="44"/>
      <c r="BE245" s="44"/>
      <c r="BF245" s="44"/>
      <c r="BH245" s="40"/>
      <c r="BI245" s="44"/>
      <c r="BJ245" s="75"/>
      <c r="BK245" s="44"/>
      <c r="BL245" s="44"/>
      <c r="BM245" s="44"/>
      <c r="BN245" s="44"/>
      <c r="BO245" s="44"/>
      <c r="BP245" s="44"/>
      <c r="BQ245" s="44"/>
      <c r="BR245" s="44"/>
      <c r="BS245" s="44"/>
      <c r="BT245" s="44"/>
      <c r="BU245" s="44"/>
      <c r="BV245" s="44"/>
    </row>
    <row r="246" spans="13:74" ht="15.75" x14ac:dyDescent="0.25">
      <c r="M246" s="40"/>
      <c r="N246" s="44"/>
      <c r="O246" s="44"/>
      <c r="P246" s="44"/>
      <c r="Q246" s="44"/>
      <c r="R246" s="44"/>
      <c r="S246" s="44"/>
      <c r="T246" s="44"/>
      <c r="U246" s="44"/>
      <c r="V246" s="44"/>
      <c r="W246" s="44"/>
      <c r="X246" s="44"/>
      <c r="Y246" s="44"/>
      <c r="Z246" s="44"/>
      <c r="AA246" s="44"/>
      <c r="AB246" s="35"/>
      <c r="AC246" s="40"/>
      <c r="AD246" s="40"/>
      <c r="AE246" s="75"/>
      <c r="AF246" s="44"/>
      <c r="AG246" s="44"/>
      <c r="AH246" s="44"/>
      <c r="AI246" s="44"/>
      <c r="AJ246" s="44"/>
      <c r="AK246" s="44"/>
      <c r="AL246" s="44"/>
      <c r="AM246" s="44"/>
      <c r="AN246" s="44"/>
      <c r="AO246" s="44"/>
      <c r="AP246" s="44"/>
      <c r="AQ246" s="44"/>
      <c r="AR246" s="44"/>
      <c r="AS246" s="44"/>
      <c r="AT246" s="75"/>
      <c r="AU246" s="44"/>
      <c r="AV246" s="44"/>
      <c r="AW246" s="44"/>
      <c r="AX246" s="44"/>
      <c r="AY246" s="44"/>
      <c r="AZ246" s="44"/>
      <c r="BA246" s="44"/>
      <c r="BB246" s="44"/>
      <c r="BC246" s="44"/>
      <c r="BD246" s="44"/>
      <c r="BE246" s="44"/>
      <c r="BF246" s="44"/>
      <c r="BH246" s="40"/>
      <c r="BI246" s="44"/>
      <c r="BJ246" s="75"/>
      <c r="BK246" s="44"/>
      <c r="BL246" s="44"/>
      <c r="BM246" s="44"/>
      <c r="BN246" s="44"/>
      <c r="BO246" s="44"/>
      <c r="BP246" s="44"/>
      <c r="BQ246" s="44"/>
      <c r="BR246" s="44"/>
      <c r="BS246" s="44"/>
      <c r="BT246" s="44"/>
      <c r="BU246" s="44"/>
      <c r="BV246" s="44"/>
    </row>
    <row r="247" spans="13:74" ht="15.75" x14ac:dyDescent="0.25">
      <c r="M247" s="40"/>
      <c r="N247" s="44"/>
      <c r="O247" s="44"/>
      <c r="P247" s="44"/>
      <c r="Q247" s="44"/>
      <c r="R247" s="44"/>
      <c r="S247" s="44"/>
      <c r="T247" s="44"/>
      <c r="U247" s="44"/>
      <c r="V247" s="44"/>
      <c r="W247" s="44"/>
      <c r="X247" s="44"/>
      <c r="Y247" s="44"/>
      <c r="Z247" s="44"/>
      <c r="AA247" s="44"/>
      <c r="AB247" s="35"/>
      <c r="AC247" s="40"/>
      <c r="AD247" s="40"/>
      <c r="AE247" s="75"/>
      <c r="AF247" s="44"/>
      <c r="AG247" s="44"/>
      <c r="AH247" s="44"/>
      <c r="AI247" s="44"/>
      <c r="AJ247" s="44"/>
      <c r="AK247" s="44"/>
      <c r="AL247" s="44"/>
      <c r="AM247" s="44"/>
      <c r="AN247" s="44"/>
      <c r="AO247" s="44"/>
      <c r="AP247" s="44"/>
      <c r="AQ247" s="44"/>
      <c r="AR247" s="44"/>
      <c r="AS247" s="44"/>
      <c r="AT247" s="75"/>
      <c r="AU247" s="44"/>
      <c r="AV247" s="44"/>
      <c r="AW247" s="44"/>
      <c r="AX247" s="44"/>
      <c r="AY247" s="44"/>
      <c r="AZ247" s="44"/>
      <c r="BA247" s="44"/>
      <c r="BB247" s="44"/>
      <c r="BC247" s="44"/>
      <c r="BD247" s="44"/>
      <c r="BE247" s="44"/>
      <c r="BF247" s="44"/>
      <c r="BH247" s="40"/>
      <c r="BI247" s="44"/>
      <c r="BJ247" s="75"/>
      <c r="BK247" s="44"/>
      <c r="BL247" s="44"/>
      <c r="BM247" s="44"/>
      <c r="BN247" s="44"/>
      <c r="BO247" s="44"/>
      <c r="BP247" s="44"/>
      <c r="BQ247" s="44"/>
      <c r="BR247" s="44"/>
      <c r="BS247" s="44"/>
      <c r="BT247" s="44"/>
      <c r="BU247" s="44"/>
      <c r="BV247" s="44"/>
    </row>
    <row r="248" spans="13:74" ht="15.75" x14ac:dyDescent="0.25">
      <c r="M248" s="40"/>
      <c r="N248" s="44"/>
      <c r="O248" s="44"/>
      <c r="P248" s="44"/>
      <c r="Q248" s="44"/>
      <c r="R248" s="44"/>
      <c r="S248" s="44"/>
      <c r="T248" s="44"/>
      <c r="U248" s="44"/>
      <c r="V248" s="44"/>
      <c r="W248" s="44"/>
      <c r="X248" s="44"/>
      <c r="Y248" s="44"/>
      <c r="Z248" s="44"/>
      <c r="AA248" s="44"/>
      <c r="AB248" s="35"/>
      <c r="AC248" s="40"/>
      <c r="AD248" s="40"/>
      <c r="AE248" s="75"/>
      <c r="AF248" s="44"/>
      <c r="AG248" s="44"/>
      <c r="AH248" s="44"/>
      <c r="AI248" s="44"/>
      <c r="AJ248" s="44"/>
      <c r="AK248" s="44"/>
      <c r="AL248" s="44"/>
      <c r="AM248" s="44"/>
      <c r="AN248" s="44"/>
      <c r="AO248" s="44"/>
      <c r="AP248" s="44"/>
      <c r="AQ248" s="44"/>
      <c r="AR248" s="44"/>
      <c r="AS248" s="44"/>
      <c r="AT248" s="75"/>
      <c r="AU248" s="44"/>
      <c r="AV248" s="44"/>
      <c r="AW248" s="44"/>
      <c r="AX248" s="44"/>
      <c r="AY248" s="44"/>
      <c r="AZ248" s="44"/>
      <c r="BA248" s="44"/>
      <c r="BB248" s="44"/>
      <c r="BC248" s="44"/>
      <c r="BD248" s="44"/>
      <c r="BE248" s="44"/>
      <c r="BF248" s="44"/>
      <c r="BH248" s="40"/>
      <c r="BI248" s="44"/>
      <c r="BJ248" s="75"/>
      <c r="BK248" s="44"/>
      <c r="BL248" s="44"/>
      <c r="BM248" s="44"/>
      <c r="BN248" s="44"/>
      <c r="BO248" s="44"/>
      <c r="BP248" s="44"/>
      <c r="BQ248" s="44"/>
      <c r="BR248" s="44"/>
      <c r="BS248" s="44"/>
      <c r="BT248" s="44"/>
      <c r="BU248" s="44"/>
      <c r="BV248" s="44"/>
    </row>
    <row r="249" spans="13:74" ht="15.75" x14ac:dyDescent="0.25">
      <c r="M249" s="40"/>
      <c r="N249" s="44"/>
      <c r="O249" s="44"/>
      <c r="P249" s="44"/>
      <c r="Q249" s="44"/>
      <c r="R249" s="44"/>
      <c r="S249" s="44"/>
      <c r="T249" s="44"/>
      <c r="U249" s="44"/>
      <c r="V249" s="44"/>
      <c r="W249" s="44"/>
      <c r="X249" s="44"/>
      <c r="Y249" s="44"/>
      <c r="Z249" s="44"/>
      <c r="AA249" s="44"/>
      <c r="AB249" s="35"/>
      <c r="AC249" s="40"/>
      <c r="AD249" s="40"/>
      <c r="AE249" s="75"/>
      <c r="AF249" s="44"/>
      <c r="AG249" s="44"/>
      <c r="AH249" s="44"/>
      <c r="AI249" s="44"/>
      <c r="AJ249" s="44"/>
      <c r="AK249" s="44"/>
      <c r="AL249" s="44"/>
      <c r="AM249" s="44"/>
      <c r="AN249" s="44"/>
      <c r="AO249" s="44"/>
      <c r="AP249" s="44"/>
      <c r="AQ249" s="44"/>
      <c r="AR249" s="44"/>
      <c r="AS249" s="44"/>
      <c r="AT249" s="75"/>
      <c r="AU249" s="44"/>
      <c r="AV249" s="44"/>
      <c r="AW249" s="44"/>
      <c r="AX249" s="44"/>
      <c r="AY249" s="44"/>
      <c r="AZ249" s="44"/>
      <c r="BA249" s="44"/>
      <c r="BB249" s="44"/>
      <c r="BC249" s="44"/>
      <c r="BD249" s="44"/>
      <c r="BE249" s="44"/>
      <c r="BF249" s="44"/>
      <c r="BH249" s="40"/>
      <c r="BI249" s="44"/>
      <c r="BJ249" s="75"/>
      <c r="BK249" s="44"/>
      <c r="BL249" s="44"/>
      <c r="BM249" s="44"/>
      <c r="BN249" s="44"/>
      <c r="BO249" s="44"/>
      <c r="BP249" s="44"/>
      <c r="BQ249" s="44"/>
      <c r="BR249" s="44"/>
      <c r="BS249" s="44"/>
      <c r="BT249" s="44"/>
      <c r="BU249" s="44"/>
      <c r="BV249" s="44"/>
    </row>
    <row r="250" spans="13:74" ht="15.75" x14ac:dyDescent="0.25">
      <c r="M250" s="40"/>
      <c r="N250" s="44"/>
      <c r="O250" s="44"/>
      <c r="P250" s="44"/>
      <c r="Q250" s="44"/>
      <c r="R250" s="44"/>
      <c r="S250" s="44"/>
      <c r="T250" s="44"/>
      <c r="U250" s="44"/>
      <c r="V250" s="44"/>
      <c r="W250" s="44"/>
      <c r="X250" s="44"/>
      <c r="Y250" s="44"/>
      <c r="Z250" s="44"/>
      <c r="AA250" s="44"/>
      <c r="AB250" s="35"/>
      <c r="AC250" s="40"/>
      <c r="AD250" s="40"/>
      <c r="AE250" s="75"/>
      <c r="AF250" s="44"/>
      <c r="AG250" s="44"/>
      <c r="AH250" s="44"/>
      <c r="AI250" s="44"/>
      <c r="AJ250" s="44"/>
      <c r="AK250" s="44"/>
      <c r="AL250" s="44"/>
      <c r="AM250" s="44"/>
      <c r="AN250" s="44"/>
      <c r="AO250" s="44"/>
      <c r="AP250" s="44"/>
      <c r="AQ250" s="44"/>
      <c r="AR250" s="44"/>
      <c r="AS250" s="44"/>
      <c r="AT250" s="75"/>
      <c r="AU250" s="44"/>
      <c r="AV250" s="44"/>
      <c r="AW250" s="44"/>
      <c r="AX250" s="44"/>
      <c r="AY250" s="44"/>
      <c r="AZ250" s="44"/>
      <c r="BA250" s="44"/>
      <c r="BB250" s="44"/>
      <c r="BC250" s="44"/>
      <c r="BD250" s="44"/>
      <c r="BE250" s="44"/>
      <c r="BF250" s="44"/>
      <c r="BH250" s="40"/>
      <c r="BI250" s="44"/>
      <c r="BJ250" s="75"/>
      <c r="BK250" s="44"/>
      <c r="BL250" s="44"/>
      <c r="BM250" s="44"/>
      <c r="BN250" s="44"/>
      <c r="BO250" s="44"/>
      <c r="BP250" s="44"/>
      <c r="BQ250" s="44"/>
      <c r="BR250" s="44"/>
      <c r="BS250" s="44"/>
      <c r="BT250" s="44"/>
      <c r="BU250" s="44"/>
      <c r="BV250" s="44"/>
    </row>
    <row r="251" spans="13:74" ht="15.75" x14ac:dyDescent="0.25">
      <c r="M251" s="40"/>
      <c r="N251" s="44"/>
      <c r="O251" s="44"/>
      <c r="P251" s="44"/>
      <c r="Q251" s="44"/>
      <c r="R251" s="44"/>
      <c r="S251" s="44"/>
      <c r="T251" s="44"/>
      <c r="U251" s="44"/>
      <c r="V251" s="44"/>
      <c r="W251" s="44"/>
      <c r="X251" s="44"/>
      <c r="Y251" s="44"/>
      <c r="Z251" s="44"/>
      <c r="AA251" s="44"/>
      <c r="AB251" s="35"/>
      <c r="AC251" s="40"/>
      <c r="AD251" s="40"/>
      <c r="AE251" s="75"/>
      <c r="AF251" s="44"/>
      <c r="AG251" s="44"/>
      <c r="AH251" s="44"/>
      <c r="AI251" s="44"/>
      <c r="AJ251" s="44"/>
      <c r="AK251" s="44"/>
      <c r="AL251" s="44"/>
      <c r="AM251" s="44"/>
      <c r="AN251" s="44"/>
      <c r="AO251" s="44"/>
      <c r="AP251" s="44"/>
      <c r="AQ251" s="44"/>
      <c r="AR251" s="44"/>
      <c r="AS251" s="44"/>
      <c r="AT251" s="75"/>
      <c r="AU251" s="44"/>
      <c r="AV251" s="44"/>
      <c r="AW251" s="44"/>
      <c r="AX251" s="44"/>
      <c r="AY251" s="44"/>
      <c r="AZ251" s="44"/>
      <c r="BA251" s="44"/>
      <c r="BB251" s="44"/>
      <c r="BC251" s="44"/>
      <c r="BD251" s="44"/>
      <c r="BE251" s="44"/>
      <c r="BF251" s="44"/>
      <c r="BH251" s="40"/>
      <c r="BI251" s="44"/>
      <c r="BJ251" s="75"/>
      <c r="BK251" s="44"/>
      <c r="BL251" s="44"/>
      <c r="BM251" s="44"/>
      <c r="BN251" s="44"/>
      <c r="BO251" s="44"/>
      <c r="BP251" s="44"/>
      <c r="BQ251" s="44"/>
      <c r="BR251" s="44"/>
      <c r="BS251" s="44"/>
      <c r="BT251" s="44"/>
      <c r="BU251" s="44"/>
      <c r="BV251" s="44"/>
    </row>
    <row r="252" spans="13:74" ht="15.75" x14ac:dyDescent="0.25">
      <c r="M252" s="40"/>
      <c r="N252" s="44"/>
      <c r="O252" s="44"/>
      <c r="P252" s="44"/>
      <c r="Q252" s="44"/>
      <c r="R252" s="44"/>
      <c r="S252" s="44"/>
      <c r="T252" s="44"/>
      <c r="U252" s="44"/>
      <c r="V252" s="44"/>
      <c r="W252" s="44"/>
      <c r="X252" s="44"/>
      <c r="Y252" s="44"/>
      <c r="Z252" s="44"/>
      <c r="AA252" s="44"/>
      <c r="AB252" s="35"/>
      <c r="AC252" s="40"/>
      <c r="AD252" s="40"/>
      <c r="AE252" s="75"/>
      <c r="AF252" s="44"/>
      <c r="AG252" s="44"/>
      <c r="AH252" s="44"/>
      <c r="AI252" s="44"/>
      <c r="AJ252" s="44"/>
      <c r="AK252" s="44"/>
      <c r="AL252" s="44"/>
      <c r="AM252" s="44"/>
      <c r="AN252" s="44"/>
      <c r="AO252" s="44"/>
      <c r="AP252" s="44"/>
      <c r="AQ252" s="44"/>
      <c r="AR252" s="44"/>
      <c r="AS252" s="44"/>
      <c r="AT252" s="75"/>
      <c r="AU252" s="44"/>
      <c r="AV252" s="44"/>
      <c r="AW252" s="44"/>
      <c r="AX252" s="44"/>
      <c r="AY252" s="44"/>
      <c r="AZ252" s="44"/>
      <c r="BA252" s="44"/>
      <c r="BB252" s="44"/>
      <c r="BC252" s="44"/>
      <c r="BD252" s="44"/>
      <c r="BE252" s="44"/>
      <c r="BF252" s="44"/>
      <c r="BH252" s="40"/>
      <c r="BI252" s="44"/>
      <c r="BJ252" s="75"/>
      <c r="BK252" s="44"/>
      <c r="BL252" s="44"/>
      <c r="BM252" s="44"/>
      <c r="BN252" s="44"/>
      <c r="BO252" s="44"/>
      <c r="BP252" s="44"/>
      <c r="BQ252" s="44"/>
      <c r="BR252" s="44"/>
      <c r="BS252" s="44"/>
      <c r="BT252" s="44"/>
      <c r="BU252" s="44"/>
      <c r="BV252" s="44"/>
    </row>
    <row r="253" spans="13:74" ht="15.75" x14ac:dyDescent="0.25">
      <c r="M253" s="40"/>
      <c r="N253" s="44"/>
      <c r="O253" s="44"/>
      <c r="P253" s="44"/>
      <c r="Q253" s="44"/>
      <c r="R253" s="44"/>
      <c r="S253" s="44"/>
      <c r="T253" s="44"/>
      <c r="U253" s="44"/>
      <c r="V253" s="44"/>
      <c r="W253" s="44"/>
      <c r="X253" s="44"/>
      <c r="Y253" s="44"/>
      <c r="Z253" s="44"/>
      <c r="AA253" s="44"/>
      <c r="AB253" s="35"/>
      <c r="AC253" s="40"/>
      <c r="AD253" s="40"/>
      <c r="AE253" s="75"/>
      <c r="AF253" s="44"/>
      <c r="AG253" s="44"/>
      <c r="AH253" s="44"/>
      <c r="AI253" s="44"/>
      <c r="AJ253" s="44"/>
      <c r="AK253" s="44"/>
      <c r="AL253" s="44"/>
      <c r="AM253" s="44"/>
      <c r="AN253" s="44"/>
      <c r="AO253" s="44"/>
      <c r="AP253" s="44"/>
      <c r="AQ253" s="44"/>
      <c r="AR253" s="44"/>
      <c r="AS253" s="44"/>
      <c r="AT253" s="75"/>
      <c r="AU253" s="44"/>
      <c r="AV253" s="44"/>
      <c r="AW253" s="44"/>
      <c r="AX253" s="44"/>
      <c r="AY253" s="44"/>
      <c r="AZ253" s="44"/>
      <c r="BA253" s="44"/>
      <c r="BB253" s="44"/>
      <c r="BC253" s="44"/>
      <c r="BD253" s="44"/>
      <c r="BE253" s="44"/>
      <c r="BF253" s="44"/>
      <c r="BH253" s="40"/>
      <c r="BI253" s="44"/>
      <c r="BJ253" s="75"/>
      <c r="BK253" s="44"/>
      <c r="BL253" s="44"/>
      <c r="BM253" s="44"/>
      <c r="BN253" s="44"/>
      <c r="BO253" s="44"/>
      <c r="BP253" s="44"/>
      <c r="BQ253" s="44"/>
      <c r="BR253" s="44"/>
      <c r="BS253" s="44"/>
      <c r="BT253" s="44"/>
      <c r="BU253" s="44"/>
      <c r="BV253" s="44"/>
    </row>
    <row r="254" spans="13:74" ht="15.75" x14ac:dyDescent="0.25">
      <c r="M254" s="40"/>
      <c r="N254" s="44"/>
      <c r="O254" s="44"/>
      <c r="P254" s="44"/>
      <c r="Q254" s="44"/>
      <c r="R254" s="44"/>
      <c r="S254" s="44"/>
      <c r="T254" s="44"/>
      <c r="U254" s="44"/>
      <c r="V254" s="44"/>
      <c r="W254" s="44"/>
      <c r="X254" s="44"/>
      <c r="Y254" s="44"/>
      <c r="Z254" s="44"/>
      <c r="AA254" s="44"/>
      <c r="AB254" s="35"/>
      <c r="AC254" s="40"/>
      <c r="AD254" s="40"/>
      <c r="AE254" s="75"/>
      <c r="AF254" s="44"/>
      <c r="AG254" s="44"/>
      <c r="AH254" s="44"/>
      <c r="AI254" s="44"/>
      <c r="AJ254" s="44"/>
      <c r="AK254" s="44"/>
      <c r="AL254" s="44"/>
      <c r="AM254" s="44"/>
      <c r="AN254" s="44"/>
      <c r="AO254" s="44"/>
      <c r="AP254" s="44"/>
      <c r="AQ254" s="44"/>
      <c r="AR254" s="44"/>
      <c r="AS254" s="44"/>
      <c r="AT254" s="75"/>
      <c r="AU254" s="44"/>
      <c r="AV254" s="44"/>
      <c r="AW254" s="44"/>
      <c r="AX254" s="44"/>
      <c r="AY254" s="44"/>
      <c r="AZ254" s="44"/>
      <c r="BA254" s="44"/>
      <c r="BB254" s="44"/>
      <c r="BC254" s="44"/>
      <c r="BD254" s="44"/>
      <c r="BE254" s="44"/>
      <c r="BF254" s="44"/>
      <c r="BH254" s="40"/>
      <c r="BI254" s="44"/>
      <c r="BJ254" s="75"/>
      <c r="BK254" s="44"/>
      <c r="BL254" s="44"/>
      <c r="BM254" s="44"/>
      <c r="BN254" s="44"/>
      <c r="BO254" s="44"/>
      <c r="BP254" s="44"/>
      <c r="BQ254" s="44"/>
      <c r="BR254" s="44"/>
      <c r="BS254" s="44"/>
      <c r="BT254" s="44"/>
      <c r="BU254" s="44"/>
      <c r="BV254" s="44"/>
    </row>
    <row r="255" spans="13:74" ht="15.75" x14ac:dyDescent="0.25">
      <c r="M255" s="40"/>
      <c r="N255" s="44"/>
      <c r="O255" s="44"/>
      <c r="P255" s="44"/>
      <c r="Q255" s="44"/>
      <c r="R255" s="44"/>
      <c r="S255" s="44"/>
      <c r="T255" s="44"/>
      <c r="U255" s="44"/>
      <c r="V255" s="44"/>
      <c r="W255" s="44"/>
      <c r="X255" s="44"/>
      <c r="Y255" s="44"/>
      <c r="Z255" s="44"/>
      <c r="AA255" s="44"/>
      <c r="AB255" s="35"/>
      <c r="AC255" s="40"/>
      <c r="AD255" s="40"/>
      <c r="AE255" s="75"/>
      <c r="AF255" s="44"/>
      <c r="AG255" s="44"/>
      <c r="AH255" s="44"/>
      <c r="AI255" s="44"/>
      <c r="AJ255" s="44"/>
      <c r="AK255" s="44"/>
      <c r="AL255" s="44"/>
      <c r="AM255" s="44"/>
      <c r="AN255" s="44"/>
      <c r="AO255" s="44"/>
      <c r="AP255" s="44"/>
      <c r="AQ255" s="44"/>
      <c r="AR255" s="44"/>
      <c r="AS255" s="44"/>
      <c r="AT255" s="75"/>
      <c r="AU255" s="44"/>
      <c r="AV255" s="44"/>
      <c r="AW255" s="44"/>
      <c r="AX255" s="44"/>
      <c r="AY255" s="44"/>
      <c r="AZ255" s="44"/>
      <c r="BA255" s="44"/>
      <c r="BB255" s="44"/>
      <c r="BC255" s="44"/>
      <c r="BD255" s="44"/>
      <c r="BE255" s="44"/>
      <c r="BF255" s="44"/>
      <c r="BH255" s="40"/>
      <c r="BI255" s="44"/>
      <c r="BJ255" s="75"/>
      <c r="BK255" s="44"/>
      <c r="BL255" s="44"/>
      <c r="BM255" s="44"/>
      <c r="BN255" s="44"/>
      <c r="BO255" s="44"/>
      <c r="BP255" s="44"/>
      <c r="BQ255" s="44"/>
      <c r="BR255" s="44"/>
      <c r="BS255" s="44"/>
      <c r="BT255" s="44"/>
      <c r="BU255" s="44"/>
      <c r="BV255" s="44"/>
    </row>
    <row r="256" spans="13:74" ht="15.75" x14ac:dyDescent="0.25">
      <c r="M256" s="40"/>
      <c r="N256" s="44"/>
      <c r="O256" s="44"/>
      <c r="P256" s="44"/>
      <c r="Q256" s="44"/>
      <c r="R256" s="44"/>
      <c r="S256" s="44"/>
      <c r="T256" s="44"/>
      <c r="U256" s="44"/>
      <c r="V256" s="44"/>
      <c r="W256" s="44"/>
      <c r="X256" s="44"/>
      <c r="Y256" s="44"/>
      <c r="Z256" s="44"/>
      <c r="AA256" s="44"/>
      <c r="AB256" s="35"/>
      <c r="AC256" s="40"/>
      <c r="AD256" s="40"/>
      <c r="AE256" s="75"/>
      <c r="AF256" s="44"/>
      <c r="AG256" s="44"/>
      <c r="AH256" s="44"/>
      <c r="AI256" s="44"/>
      <c r="AJ256" s="44"/>
      <c r="AK256" s="44"/>
      <c r="AL256" s="44"/>
      <c r="AM256" s="44"/>
      <c r="AN256" s="44"/>
      <c r="AO256" s="44"/>
      <c r="AP256" s="44"/>
      <c r="AQ256" s="44"/>
      <c r="AR256" s="44"/>
      <c r="AS256" s="44"/>
      <c r="AT256" s="75"/>
      <c r="AU256" s="44"/>
      <c r="AV256" s="44"/>
      <c r="AW256" s="44"/>
      <c r="AX256" s="44"/>
      <c r="AY256" s="44"/>
      <c r="AZ256" s="44"/>
      <c r="BA256" s="44"/>
      <c r="BB256" s="44"/>
      <c r="BC256" s="44"/>
      <c r="BD256" s="44"/>
      <c r="BE256" s="44"/>
      <c r="BF256" s="44"/>
      <c r="BH256" s="40"/>
      <c r="BI256" s="44"/>
      <c r="BJ256" s="75"/>
      <c r="BK256" s="44"/>
      <c r="BL256" s="44"/>
      <c r="BM256" s="44"/>
      <c r="BN256" s="44"/>
      <c r="BO256" s="44"/>
      <c r="BP256" s="44"/>
      <c r="BQ256" s="44"/>
      <c r="BR256" s="44"/>
      <c r="BS256" s="44"/>
      <c r="BT256" s="44"/>
      <c r="BU256" s="44"/>
      <c r="BV256" s="44"/>
    </row>
    <row r="257" spans="9:74" ht="15.75" x14ac:dyDescent="0.25">
      <c r="M257" s="40"/>
      <c r="N257" s="44"/>
      <c r="O257" s="44"/>
      <c r="P257" s="44"/>
      <c r="Q257" s="44"/>
      <c r="R257" s="44"/>
      <c r="S257" s="44"/>
      <c r="T257" s="44"/>
      <c r="U257" s="44"/>
      <c r="V257" s="44"/>
      <c r="W257" s="44"/>
      <c r="X257" s="44"/>
      <c r="Y257" s="44"/>
      <c r="Z257" s="44"/>
      <c r="AA257" s="44"/>
      <c r="AB257" s="35"/>
      <c r="AC257" s="40"/>
      <c r="AD257" s="40"/>
      <c r="AE257" s="75"/>
      <c r="AF257" s="44"/>
      <c r="AG257" s="44"/>
      <c r="AH257" s="44"/>
      <c r="AI257" s="44"/>
      <c r="AJ257" s="44"/>
      <c r="AK257" s="44"/>
      <c r="AL257" s="44"/>
      <c r="AM257" s="44"/>
      <c r="AN257" s="44"/>
      <c r="AO257" s="44"/>
      <c r="AP257" s="44"/>
      <c r="AQ257" s="44"/>
      <c r="AR257" s="44"/>
      <c r="AS257" s="44"/>
      <c r="AT257" s="75"/>
      <c r="AU257" s="44"/>
      <c r="AV257" s="44"/>
      <c r="AW257" s="44"/>
      <c r="AX257" s="44"/>
      <c r="AY257" s="44"/>
      <c r="AZ257" s="44"/>
      <c r="BA257" s="44"/>
      <c r="BB257" s="44"/>
      <c r="BC257" s="44"/>
      <c r="BD257" s="44"/>
      <c r="BE257" s="44"/>
      <c r="BF257" s="44"/>
      <c r="BH257" s="40"/>
      <c r="BI257" s="44"/>
      <c r="BJ257" s="75"/>
      <c r="BK257" s="44"/>
      <c r="BL257" s="44"/>
      <c r="BM257" s="44"/>
      <c r="BN257" s="44"/>
      <c r="BO257" s="44"/>
      <c r="BP257" s="44"/>
      <c r="BQ257" s="44"/>
      <c r="BR257" s="44"/>
      <c r="BS257" s="44"/>
      <c r="BT257" s="44"/>
      <c r="BU257" s="44"/>
      <c r="BV257" s="44"/>
    </row>
    <row r="258" spans="9:74" ht="15.75" x14ac:dyDescent="0.25">
      <c r="M258" s="40"/>
      <c r="N258" s="44"/>
      <c r="O258" s="44"/>
      <c r="P258" s="44"/>
      <c r="Q258" s="44"/>
      <c r="R258" s="44"/>
      <c r="S258" s="44"/>
      <c r="T258" s="44"/>
      <c r="U258" s="44"/>
      <c r="V258" s="44"/>
      <c r="W258" s="44"/>
      <c r="X258" s="44"/>
      <c r="Y258" s="44"/>
      <c r="Z258" s="44"/>
      <c r="AA258" s="44"/>
      <c r="AB258" s="35"/>
      <c r="AC258" s="40"/>
      <c r="AD258" s="40"/>
      <c r="AE258" s="75"/>
      <c r="AF258" s="44"/>
      <c r="AG258" s="44"/>
      <c r="AH258" s="44"/>
      <c r="AI258" s="44"/>
      <c r="AJ258" s="44"/>
      <c r="AK258" s="44"/>
      <c r="AL258" s="44"/>
      <c r="AM258" s="44"/>
      <c r="AN258" s="44"/>
      <c r="AO258" s="44"/>
      <c r="AP258" s="44"/>
      <c r="AQ258" s="44"/>
      <c r="AR258" s="44"/>
      <c r="AS258" s="44"/>
      <c r="AT258" s="75"/>
      <c r="AU258" s="44"/>
      <c r="AV258" s="44"/>
      <c r="AW258" s="44"/>
      <c r="AX258" s="44"/>
      <c r="AY258" s="44"/>
      <c r="AZ258" s="44"/>
      <c r="BA258" s="44"/>
      <c r="BB258" s="44"/>
      <c r="BC258" s="44"/>
      <c r="BD258" s="44"/>
      <c r="BE258" s="44"/>
      <c r="BF258" s="44"/>
      <c r="BH258" s="40"/>
      <c r="BI258" s="44"/>
      <c r="BJ258" s="75"/>
      <c r="BK258" s="44"/>
      <c r="BL258" s="44"/>
      <c r="BM258" s="44"/>
      <c r="BN258" s="44"/>
      <c r="BO258" s="44"/>
      <c r="BP258" s="44"/>
      <c r="BQ258" s="44"/>
      <c r="BR258" s="44"/>
      <c r="BS258" s="44"/>
      <c r="BT258" s="44"/>
      <c r="BU258" s="44"/>
      <c r="BV258" s="44"/>
    </row>
    <row r="259" spans="9:74" ht="15.75" x14ac:dyDescent="0.25">
      <c r="M259" s="40"/>
      <c r="N259" s="44"/>
      <c r="O259" s="44"/>
      <c r="P259" s="44"/>
      <c r="Q259" s="44"/>
      <c r="R259" s="44"/>
      <c r="S259" s="44"/>
      <c r="T259" s="44"/>
      <c r="U259" s="44"/>
      <c r="V259" s="44"/>
      <c r="W259" s="44"/>
      <c r="X259" s="44"/>
      <c r="Y259" s="44"/>
      <c r="Z259" s="44"/>
      <c r="AA259" s="44"/>
      <c r="AB259" s="35"/>
      <c r="AC259" s="40"/>
      <c r="AD259" s="40"/>
      <c r="AE259" s="75"/>
      <c r="AF259" s="44"/>
      <c r="AG259" s="44"/>
      <c r="AH259" s="44"/>
      <c r="AI259" s="44"/>
      <c r="AJ259" s="44"/>
      <c r="AK259" s="44"/>
      <c r="AL259" s="44"/>
      <c r="AM259" s="44"/>
      <c r="AN259" s="44"/>
      <c r="AO259" s="44"/>
      <c r="AP259" s="44"/>
      <c r="AQ259" s="44"/>
      <c r="AR259" s="44"/>
      <c r="AS259" s="44"/>
      <c r="AT259" s="75"/>
      <c r="AU259" s="44"/>
      <c r="AV259" s="44"/>
      <c r="AW259" s="44"/>
      <c r="AX259" s="44"/>
      <c r="AY259" s="44"/>
      <c r="AZ259" s="44"/>
      <c r="BA259" s="44"/>
      <c r="BB259" s="44"/>
      <c r="BC259" s="44"/>
      <c r="BD259" s="44"/>
      <c r="BE259" s="44"/>
      <c r="BF259" s="44"/>
      <c r="BH259" s="40"/>
      <c r="BI259" s="44"/>
      <c r="BJ259" s="75"/>
      <c r="BK259" s="44"/>
      <c r="BL259" s="44"/>
      <c r="BM259" s="44"/>
      <c r="BN259" s="44"/>
      <c r="BO259" s="44"/>
      <c r="BP259" s="44"/>
      <c r="BQ259" s="44"/>
      <c r="BR259" s="44"/>
      <c r="BS259" s="44"/>
      <c r="BT259" s="44"/>
      <c r="BU259" s="44"/>
      <c r="BV259" s="44"/>
    </row>
    <row r="260" spans="9:74" ht="15.75" x14ac:dyDescent="0.25">
      <c r="M260" s="40"/>
      <c r="N260" s="44"/>
      <c r="O260" s="44"/>
      <c r="P260" s="44"/>
      <c r="Q260" s="44"/>
      <c r="R260" s="44"/>
      <c r="S260" s="44"/>
      <c r="T260" s="44"/>
      <c r="U260" s="44"/>
      <c r="V260" s="44"/>
      <c r="W260" s="44"/>
      <c r="X260" s="44"/>
      <c r="Y260" s="44"/>
      <c r="Z260" s="44"/>
      <c r="AA260" s="44"/>
      <c r="AB260" s="35"/>
      <c r="AC260" s="40"/>
      <c r="AD260" s="40"/>
      <c r="AE260" s="75"/>
      <c r="AF260" s="44"/>
      <c r="AG260" s="44"/>
      <c r="AH260" s="44"/>
      <c r="AI260" s="44"/>
      <c r="AJ260" s="44"/>
      <c r="AK260" s="44"/>
      <c r="AL260" s="44"/>
      <c r="AM260" s="44"/>
      <c r="AN260" s="44"/>
      <c r="AO260" s="44"/>
      <c r="AP260" s="44"/>
      <c r="AQ260" s="44"/>
      <c r="AR260" s="44"/>
      <c r="AS260" s="44"/>
      <c r="AT260" s="75"/>
      <c r="AU260" s="44"/>
      <c r="AV260" s="44"/>
      <c r="AW260" s="44"/>
      <c r="AX260" s="44"/>
      <c r="AY260" s="44"/>
      <c r="AZ260" s="44"/>
      <c r="BA260" s="44"/>
      <c r="BB260" s="44"/>
      <c r="BC260" s="44"/>
      <c r="BD260" s="44"/>
      <c r="BE260" s="44"/>
      <c r="BF260" s="44"/>
      <c r="BH260" s="40"/>
      <c r="BI260" s="44"/>
      <c r="BJ260" s="75"/>
      <c r="BK260" s="44"/>
      <c r="BL260" s="44"/>
      <c r="BM260" s="44"/>
      <c r="BN260" s="44"/>
      <c r="BO260" s="44"/>
      <c r="BP260" s="44"/>
      <c r="BQ260" s="44"/>
      <c r="BR260" s="44"/>
      <c r="BS260" s="44"/>
      <c r="BT260" s="44"/>
      <c r="BU260" s="44"/>
      <c r="BV260" s="44"/>
    </row>
    <row r="261" spans="9:74" ht="15.75" x14ac:dyDescent="0.25">
      <c r="M261" s="40"/>
      <c r="N261" s="44"/>
      <c r="O261" s="44"/>
      <c r="P261" s="44"/>
      <c r="Q261" s="44"/>
      <c r="R261" s="44"/>
      <c r="S261" s="44"/>
      <c r="T261" s="44"/>
      <c r="U261" s="44"/>
      <c r="V261" s="44"/>
      <c r="W261" s="44"/>
      <c r="X261" s="44"/>
      <c r="Y261" s="44"/>
      <c r="Z261" s="44"/>
      <c r="AA261" s="44"/>
      <c r="AB261" s="35"/>
      <c r="AC261" s="40"/>
      <c r="AD261" s="40"/>
      <c r="AE261" s="75"/>
      <c r="AF261" s="44"/>
      <c r="AG261" s="44"/>
      <c r="AH261" s="44"/>
      <c r="AI261" s="44"/>
      <c r="AJ261" s="44"/>
      <c r="AK261" s="44"/>
      <c r="AL261" s="44"/>
      <c r="AM261" s="44"/>
      <c r="AN261" s="44"/>
      <c r="AO261" s="44"/>
      <c r="AP261" s="44"/>
      <c r="AQ261" s="44"/>
      <c r="AR261" s="44"/>
      <c r="AS261" s="44"/>
      <c r="AT261" s="75"/>
      <c r="AU261" s="44"/>
      <c r="AV261" s="44"/>
      <c r="AW261" s="44"/>
      <c r="AX261" s="44"/>
      <c r="AY261" s="44"/>
      <c r="AZ261" s="44"/>
      <c r="BA261" s="44"/>
      <c r="BB261" s="44"/>
      <c r="BC261" s="44"/>
      <c r="BD261" s="44"/>
      <c r="BE261" s="44"/>
      <c r="BF261" s="44"/>
      <c r="BH261" s="40"/>
      <c r="BI261" s="44"/>
      <c r="BJ261" s="75"/>
      <c r="BK261" s="44"/>
      <c r="BL261" s="44"/>
      <c r="BM261" s="44"/>
      <c r="BN261" s="44"/>
      <c r="BO261" s="44"/>
      <c r="BP261" s="44"/>
      <c r="BQ261" s="44"/>
      <c r="BR261" s="44"/>
      <c r="BS261" s="44"/>
      <c r="BT261" s="44"/>
      <c r="BU261" s="44"/>
      <c r="BV261" s="44"/>
    </row>
    <row r="262" spans="9:74" ht="15.75" x14ac:dyDescent="0.25">
      <c r="I262" s="79"/>
      <c r="M262" s="40"/>
      <c r="N262" s="44"/>
      <c r="O262" s="44"/>
      <c r="P262" s="44"/>
      <c r="Q262" s="44"/>
      <c r="R262" s="44"/>
      <c r="S262" s="44"/>
      <c r="T262" s="44"/>
      <c r="U262" s="44"/>
      <c r="V262" s="44"/>
      <c r="W262" s="44"/>
      <c r="X262" s="44"/>
      <c r="Y262" s="44"/>
      <c r="Z262" s="44"/>
      <c r="AA262" s="44"/>
      <c r="AB262" s="35"/>
      <c r="AC262" s="40"/>
      <c r="AD262" s="40"/>
      <c r="AE262" s="75"/>
      <c r="AF262" s="44"/>
      <c r="AG262" s="44"/>
      <c r="AH262" s="44"/>
      <c r="AI262" s="44"/>
      <c r="AJ262" s="44"/>
      <c r="AK262" s="44"/>
      <c r="AL262" s="44"/>
      <c r="AM262" s="44"/>
      <c r="AN262" s="44"/>
      <c r="AO262" s="44"/>
      <c r="AP262" s="44"/>
      <c r="AQ262" s="44"/>
      <c r="AR262" s="44"/>
      <c r="AS262" s="44"/>
      <c r="AT262" s="75"/>
      <c r="AU262" s="44"/>
      <c r="AV262" s="44"/>
      <c r="AW262" s="44"/>
      <c r="AX262" s="44"/>
      <c r="AY262" s="44"/>
      <c r="AZ262" s="44"/>
      <c r="BA262" s="44"/>
      <c r="BB262" s="44"/>
      <c r="BC262" s="44"/>
      <c r="BD262" s="44"/>
      <c r="BE262" s="44"/>
      <c r="BF262" s="44"/>
      <c r="BH262" s="40"/>
      <c r="BI262" s="44"/>
      <c r="BJ262" s="75"/>
      <c r="BK262" s="44"/>
      <c r="BL262" s="44"/>
      <c r="BM262" s="44"/>
      <c r="BN262" s="44"/>
      <c r="BO262" s="44"/>
      <c r="BP262" s="44"/>
      <c r="BQ262" s="44"/>
      <c r="BR262" s="44"/>
      <c r="BS262" s="44"/>
      <c r="BT262" s="44"/>
      <c r="BU262" s="44"/>
      <c r="BV262" s="44"/>
    </row>
    <row r="263" spans="9:74" ht="15.75" x14ac:dyDescent="0.25">
      <c r="I263" s="79"/>
      <c r="J263" s="52"/>
      <c r="K263" s="39"/>
      <c r="M263" s="40"/>
      <c r="N263" s="44"/>
      <c r="O263" s="44"/>
      <c r="P263" s="44"/>
      <c r="Q263" s="44"/>
      <c r="R263" s="44"/>
      <c r="S263" s="44"/>
      <c r="T263" s="44"/>
      <c r="U263" s="44"/>
      <c r="V263" s="44"/>
      <c r="W263" s="44"/>
      <c r="X263" s="44"/>
      <c r="Y263" s="44"/>
      <c r="Z263" s="44"/>
      <c r="AA263" s="44"/>
      <c r="AB263" s="35"/>
      <c r="AC263" s="40"/>
      <c r="AD263" s="40"/>
      <c r="AE263" s="75"/>
      <c r="AF263" s="44"/>
      <c r="AG263" s="44"/>
      <c r="AH263" s="44"/>
      <c r="AI263" s="44"/>
      <c r="AJ263" s="44"/>
      <c r="AK263" s="44"/>
      <c r="AL263" s="44"/>
      <c r="AM263" s="44"/>
      <c r="AN263" s="44"/>
      <c r="AO263" s="44"/>
      <c r="AP263" s="44"/>
      <c r="AQ263" s="44"/>
      <c r="AR263" s="44"/>
      <c r="AS263" s="44"/>
      <c r="AT263" s="75"/>
      <c r="AU263" s="44"/>
      <c r="AV263" s="44"/>
      <c r="AW263" s="44"/>
      <c r="AX263" s="44"/>
      <c r="AY263" s="44"/>
      <c r="AZ263" s="44"/>
      <c r="BA263" s="44"/>
      <c r="BB263" s="44"/>
      <c r="BC263" s="44"/>
      <c r="BD263" s="44"/>
      <c r="BE263" s="44"/>
      <c r="BF263" s="44"/>
      <c r="BH263" s="40"/>
      <c r="BI263" s="44"/>
      <c r="BJ263" s="75"/>
      <c r="BK263" s="44"/>
      <c r="BL263" s="44"/>
      <c r="BM263" s="44"/>
      <c r="BN263" s="44"/>
      <c r="BO263" s="44"/>
      <c r="BP263" s="44"/>
      <c r="BQ263" s="44"/>
      <c r="BR263" s="44"/>
      <c r="BS263" s="44"/>
      <c r="BT263" s="44"/>
      <c r="BU263" s="44"/>
      <c r="BV263" s="44"/>
    </row>
    <row r="264" spans="9:74" ht="15.75" x14ac:dyDescent="0.25">
      <c r="I264" s="79"/>
      <c r="J264" s="52"/>
      <c r="K264" s="39"/>
      <c r="M264" s="40"/>
      <c r="N264" s="44"/>
      <c r="O264" s="44"/>
      <c r="P264" s="44"/>
      <c r="Q264" s="44"/>
      <c r="R264" s="44"/>
      <c r="S264" s="44"/>
      <c r="T264" s="44"/>
      <c r="U264" s="44"/>
      <c r="V264" s="44"/>
      <c r="W264" s="44"/>
      <c r="X264" s="44"/>
      <c r="Y264" s="44"/>
      <c r="Z264" s="44"/>
      <c r="AA264" s="44"/>
      <c r="AB264" s="35"/>
      <c r="AC264" s="40"/>
      <c r="AD264" s="40"/>
      <c r="AE264" s="75"/>
      <c r="AF264" s="44"/>
      <c r="AG264" s="44"/>
      <c r="AH264" s="44"/>
      <c r="AI264" s="44"/>
      <c r="AJ264" s="44"/>
      <c r="AK264" s="44"/>
      <c r="AL264" s="44"/>
      <c r="AM264" s="44"/>
      <c r="AN264" s="44"/>
      <c r="AO264" s="44"/>
      <c r="AP264" s="44"/>
      <c r="AQ264" s="44"/>
      <c r="AR264" s="44"/>
      <c r="AS264" s="44"/>
      <c r="AT264" s="75"/>
      <c r="AU264" s="44"/>
      <c r="AV264" s="44"/>
      <c r="AW264" s="44"/>
      <c r="AX264" s="44"/>
      <c r="AY264" s="44"/>
      <c r="AZ264" s="44"/>
      <c r="BA264" s="44"/>
      <c r="BB264" s="44"/>
      <c r="BC264" s="44"/>
      <c r="BD264" s="44"/>
      <c r="BE264" s="44"/>
      <c r="BF264" s="44"/>
      <c r="BH264" s="40"/>
      <c r="BI264" s="44"/>
      <c r="BJ264" s="75"/>
      <c r="BK264" s="44"/>
      <c r="BL264" s="44"/>
      <c r="BM264" s="44"/>
      <c r="BN264" s="44"/>
      <c r="BO264" s="44"/>
      <c r="BP264" s="44"/>
      <c r="BQ264" s="44"/>
      <c r="BR264" s="44"/>
      <c r="BS264" s="44"/>
      <c r="BT264" s="44"/>
      <c r="BU264" s="44"/>
      <c r="BV264" s="44"/>
    </row>
    <row r="265" spans="9:74" ht="15.75" x14ac:dyDescent="0.25">
      <c r="I265" s="79"/>
      <c r="J265" s="52"/>
      <c r="K265" s="39"/>
      <c r="M265" s="40"/>
      <c r="N265" s="44"/>
      <c r="O265" s="44"/>
      <c r="P265" s="44"/>
      <c r="Q265" s="44"/>
      <c r="R265" s="44"/>
      <c r="S265" s="44"/>
      <c r="T265" s="44"/>
      <c r="U265" s="44"/>
      <c r="V265" s="44"/>
      <c r="W265" s="44"/>
      <c r="X265" s="44"/>
      <c r="Y265" s="44"/>
      <c r="Z265" s="44"/>
      <c r="AA265" s="44"/>
      <c r="AB265" s="35"/>
      <c r="AC265" s="40"/>
      <c r="AD265" s="40"/>
      <c r="AE265" s="75"/>
      <c r="AF265" s="44"/>
      <c r="AG265" s="44"/>
      <c r="AH265" s="44"/>
      <c r="AI265" s="44"/>
      <c r="AJ265" s="44"/>
      <c r="AK265" s="44"/>
      <c r="AL265" s="44"/>
      <c r="AM265" s="44"/>
      <c r="AN265" s="44"/>
      <c r="AO265" s="44"/>
      <c r="AP265" s="44"/>
      <c r="AQ265" s="44"/>
      <c r="AR265" s="44"/>
      <c r="AS265" s="44"/>
      <c r="AT265" s="75"/>
      <c r="AU265" s="44"/>
      <c r="AV265" s="44"/>
      <c r="AW265" s="44"/>
      <c r="AX265" s="44"/>
      <c r="AY265" s="44"/>
      <c r="AZ265" s="44"/>
      <c r="BA265" s="44"/>
      <c r="BB265" s="44"/>
      <c r="BC265" s="44"/>
      <c r="BD265" s="44"/>
      <c r="BE265" s="44"/>
      <c r="BF265" s="44"/>
      <c r="BH265" s="40"/>
      <c r="BI265" s="44"/>
      <c r="BJ265" s="75"/>
      <c r="BK265" s="44"/>
      <c r="BL265" s="44"/>
      <c r="BM265" s="44"/>
      <c r="BN265" s="44"/>
      <c r="BO265" s="44"/>
      <c r="BP265" s="44"/>
      <c r="BQ265" s="44"/>
      <c r="BR265" s="44"/>
      <c r="BS265" s="44"/>
      <c r="BT265" s="44"/>
      <c r="BU265" s="44"/>
      <c r="BV265" s="44"/>
    </row>
    <row r="266" spans="9:74" ht="15.75" x14ac:dyDescent="0.25">
      <c r="I266" s="79"/>
      <c r="J266" s="52"/>
      <c r="K266" s="39"/>
      <c r="M266" s="40"/>
      <c r="N266" s="44"/>
      <c r="O266" s="44"/>
      <c r="P266" s="44"/>
      <c r="Q266" s="44"/>
      <c r="R266" s="44"/>
      <c r="S266" s="44"/>
      <c r="T266" s="44"/>
      <c r="U266" s="44"/>
      <c r="V266" s="44"/>
      <c r="W266" s="44"/>
      <c r="X266" s="44"/>
      <c r="Y266" s="44"/>
      <c r="Z266" s="44"/>
      <c r="AA266" s="44"/>
      <c r="AB266" s="35"/>
      <c r="AC266" s="40"/>
      <c r="AD266" s="40"/>
      <c r="AE266" s="75"/>
      <c r="AF266" s="44"/>
      <c r="AG266" s="44"/>
      <c r="AH266" s="44"/>
      <c r="AI266" s="44"/>
      <c r="AJ266" s="44"/>
      <c r="AK266" s="44"/>
      <c r="AL266" s="44"/>
      <c r="AM266" s="44"/>
      <c r="AN266" s="44"/>
      <c r="AO266" s="44"/>
      <c r="AP266" s="44"/>
      <c r="AQ266" s="44"/>
      <c r="AR266" s="44"/>
      <c r="AS266" s="44"/>
      <c r="AT266" s="75"/>
      <c r="AU266" s="44"/>
      <c r="AV266" s="44"/>
      <c r="AW266" s="44"/>
      <c r="AX266" s="44"/>
      <c r="AY266" s="44"/>
      <c r="AZ266" s="44"/>
      <c r="BA266" s="44"/>
      <c r="BB266" s="44"/>
      <c r="BC266" s="44"/>
      <c r="BD266" s="44"/>
      <c r="BE266" s="44"/>
      <c r="BF266" s="44"/>
      <c r="BH266" s="40"/>
      <c r="BI266" s="44"/>
      <c r="BJ266" s="75"/>
      <c r="BK266" s="44"/>
      <c r="BL266" s="44"/>
      <c r="BM266" s="44"/>
      <c r="BN266" s="44"/>
      <c r="BO266" s="44"/>
      <c r="BP266" s="44"/>
      <c r="BQ266" s="44"/>
      <c r="BR266" s="44"/>
      <c r="BS266" s="44"/>
      <c r="BT266" s="44"/>
      <c r="BU266" s="44"/>
      <c r="BV266" s="44"/>
    </row>
    <row r="267" spans="9:74" ht="15.75" x14ac:dyDescent="0.25">
      <c r="I267" s="79"/>
      <c r="J267" s="52"/>
      <c r="K267" s="39"/>
      <c r="M267" s="40"/>
      <c r="N267" s="44"/>
      <c r="O267" s="44"/>
      <c r="P267" s="44"/>
      <c r="Q267" s="44"/>
      <c r="R267" s="44"/>
      <c r="S267" s="44"/>
      <c r="T267" s="44"/>
      <c r="U267" s="44"/>
      <c r="V267" s="44"/>
      <c r="W267" s="44"/>
      <c r="X267" s="44"/>
      <c r="Y267" s="44"/>
      <c r="Z267" s="44"/>
      <c r="AA267" s="44"/>
      <c r="AB267" s="35"/>
      <c r="AC267" s="40"/>
      <c r="AD267" s="40"/>
      <c r="AE267" s="75"/>
      <c r="AF267" s="44"/>
      <c r="AG267" s="44"/>
      <c r="AH267" s="44"/>
      <c r="AI267" s="44"/>
      <c r="AJ267" s="44"/>
      <c r="AK267" s="44"/>
      <c r="AL267" s="44"/>
      <c r="AM267" s="44"/>
      <c r="AN267" s="44"/>
      <c r="AO267" s="44"/>
      <c r="AP267" s="44"/>
      <c r="AQ267" s="44"/>
      <c r="AR267" s="44"/>
      <c r="AS267" s="44"/>
      <c r="AT267" s="75"/>
      <c r="AU267" s="44"/>
      <c r="AV267" s="44"/>
      <c r="AW267" s="44"/>
      <c r="AX267" s="44"/>
      <c r="AY267" s="44"/>
      <c r="AZ267" s="44"/>
      <c r="BA267" s="44"/>
      <c r="BB267" s="44"/>
      <c r="BC267" s="44"/>
      <c r="BD267" s="44"/>
      <c r="BE267" s="44"/>
      <c r="BF267" s="44"/>
      <c r="BH267" s="40"/>
      <c r="BI267" s="44"/>
      <c r="BJ267" s="75"/>
      <c r="BK267" s="44"/>
      <c r="BL267" s="44"/>
      <c r="BM267" s="44"/>
      <c r="BN267" s="44"/>
      <c r="BO267" s="44"/>
      <c r="BP267" s="44"/>
      <c r="BQ267" s="44"/>
      <c r="BR267" s="44"/>
      <c r="BS267" s="44"/>
      <c r="BT267" s="44"/>
      <c r="BU267" s="44"/>
      <c r="BV267" s="44"/>
    </row>
    <row r="268" spans="9:74" ht="15.75" x14ac:dyDescent="0.25">
      <c r="I268" s="79"/>
      <c r="J268" s="52"/>
      <c r="K268" s="39"/>
      <c r="M268" s="40"/>
      <c r="N268" s="44"/>
      <c r="O268" s="44"/>
      <c r="P268" s="44"/>
      <c r="Q268" s="44"/>
      <c r="R268" s="44"/>
      <c r="S268" s="44"/>
      <c r="T268" s="44"/>
      <c r="U268" s="44"/>
      <c r="V268" s="44"/>
      <c r="W268" s="44"/>
      <c r="X268" s="44"/>
      <c r="Y268" s="44"/>
      <c r="Z268" s="44"/>
      <c r="AA268" s="44"/>
      <c r="AB268" s="35"/>
      <c r="AC268" s="40"/>
      <c r="AD268" s="40"/>
      <c r="AE268" s="75"/>
      <c r="AF268" s="44"/>
      <c r="AG268" s="44"/>
      <c r="AH268" s="44"/>
      <c r="AI268" s="44"/>
      <c r="AJ268" s="44"/>
      <c r="AK268" s="44"/>
      <c r="AL268" s="44"/>
      <c r="AM268" s="44"/>
      <c r="AN268" s="44"/>
      <c r="AO268" s="44"/>
      <c r="AP268" s="44"/>
      <c r="AQ268" s="44"/>
      <c r="AR268" s="44"/>
      <c r="AS268" s="44"/>
      <c r="AT268" s="75"/>
      <c r="AU268" s="44"/>
      <c r="AV268" s="44"/>
      <c r="AW268" s="44"/>
      <c r="AX268" s="44"/>
      <c r="AY268" s="44"/>
      <c r="AZ268" s="44"/>
      <c r="BA268" s="44"/>
      <c r="BB268" s="44"/>
      <c r="BC268" s="44"/>
      <c r="BD268" s="44"/>
      <c r="BE268" s="44"/>
      <c r="BF268" s="44"/>
      <c r="BH268" s="40"/>
      <c r="BI268" s="44"/>
      <c r="BJ268" s="75"/>
      <c r="BK268" s="44"/>
      <c r="BL268" s="44"/>
      <c r="BM268" s="44"/>
      <c r="BN268" s="44"/>
      <c r="BO268" s="44"/>
      <c r="BP268" s="44"/>
      <c r="BQ268" s="44"/>
      <c r="BR268" s="44"/>
      <c r="BS268" s="44"/>
      <c r="BT268" s="44"/>
      <c r="BU268" s="44"/>
      <c r="BV268" s="44"/>
    </row>
    <row r="269" spans="9:74" ht="15.75" x14ac:dyDescent="0.25">
      <c r="I269" s="79"/>
      <c r="J269" s="52"/>
      <c r="K269" s="39"/>
      <c r="M269" s="40"/>
      <c r="N269" s="44"/>
      <c r="O269" s="44"/>
      <c r="P269" s="44"/>
      <c r="Q269" s="44"/>
      <c r="R269" s="44"/>
      <c r="S269" s="44"/>
      <c r="T269" s="44"/>
      <c r="U269" s="44"/>
      <c r="V269" s="44"/>
      <c r="W269" s="44"/>
      <c r="X269" s="44"/>
      <c r="Y269" s="44"/>
      <c r="Z269" s="44"/>
      <c r="AA269" s="44"/>
      <c r="AB269" s="35"/>
      <c r="AC269" s="40"/>
      <c r="AD269" s="40"/>
      <c r="AE269" s="75"/>
      <c r="AF269" s="44"/>
      <c r="AG269" s="44"/>
      <c r="AH269" s="44"/>
      <c r="AI269" s="44"/>
      <c r="AJ269" s="44"/>
      <c r="AK269" s="44"/>
      <c r="AL269" s="44"/>
      <c r="AM269" s="44"/>
      <c r="AN269" s="44"/>
      <c r="AO269" s="44"/>
      <c r="AP269" s="44"/>
      <c r="AQ269" s="44"/>
      <c r="AR269" s="44"/>
      <c r="AS269" s="44"/>
      <c r="AT269" s="75"/>
      <c r="AU269" s="44"/>
      <c r="AV269" s="44"/>
      <c r="AW269" s="44"/>
      <c r="AX269" s="44"/>
      <c r="AY269" s="44"/>
      <c r="AZ269" s="44"/>
      <c r="BA269" s="44"/>
      <c r="BB269" s="44"/>
      <c r="BC269" s="44"/>
      <c r="BD269" s="44"/>
      <c r="BE269" s="44"/>
      <c r="BF269" s="44"/>
      <c r="BH269" s="40"/>
      <c r="BI269" s="44"/>
      <c r="BJ269" s="75"/>
      <c r="BK269" s="44"/>
      <c r="BL269" s="44"/>
      <c r="BM269" s="44"/>
      <c r="BN269" s="44"/>
      <c r="BO269" s="44"/>
      <c r="BP269" s="44"/>
      <c r="BQ269" s="44"/>
      <c r="BR269" s="44"/>
      <c r="BS269" s="44"/>
      <c r="BT269" s="44"/>
      <c r="BU269" s="44"/>
      <c r="BV269" s="44"/>
    </row>
    <row r="270" spans="9:74" ht="15.75" x14ac:dyDescent="0.25">
      <c r="I270" s="79"/>
      <c r="J270" s="52"/>
      <c r="K270" s="39"/>
      <c r="M270" s="40"/>
      <c r="N270" s="44"/>
      <c r="O270" s="44"/>
      <c r="P270" s="44"/>
      <c r="Q270" s="44"/>
      <c r="R270" s="44"/>
      <c r="S270" s="44"/>
      <c r="T270" s="44"/>
      <c r="U270" s="44"/>
      <c r="V270" s="44"/>
      <c r="W270" s="44"/>
      <c r="X270" s="44"/>
      <c r="Y270" s="44"/>
      <c r="Z270" s="44"/>
      <c r="AA270" s="44"/>
      <c r="AB270" s="35"/>
      <c r="AC270" s="40"/>
      <c r="AD270" s="40"/>
      <c r="AE270" s="75"/>
      <c r="AF270" s="44"/>
      <c r="AG270" s="44"/>
      <c r="AH270" s="44"/>
      <c r="AI270" s="44"/>
      <c r="AJ270" s="44"/>
      <c r="AK270" s="44"/>
      <c r="AL270" s="44"/>
      <c r="AM270" s="44"/>
      <c r="AN270" s="44"/>
      <c r="AO270" s="44"/>
      <c r="AP270" s="44"/>
      <c r="AQ270" s="44"/>
      <c r="AR270" s="44"/>
      <c r="AS270" s="44"/>
      <c r="AT270" s="75"/>
      <c r="AU270" s="44"/>
      <c r="AV270" s="44"/>
      <c r="AW270" s="44"/>
      <c r="AX270" s="44"/>
      <c r="AY270" s="44"/>
      <c r="AZ270" s="44"/>
      <c r="BA270" s="44"/>
      <c r="BB270" s="44"/>
      <c r="BC270" s="44"/>
      <c r="BD270" s="44"/>
      <c r="BE270" s="44"/>
      <c r="BF270" s="44"/>
      <c r="BH270" s="40"/>
      <c r="BI270" s="44"/>
      <c r="BJ270" s="75"/>
      <c r="BK270" s="44"/>
      <c r="BL270" s="44"/>
      <c r="BM270" s="44"/>
      <c r="BN270" s="44"/>
      <c r="BO270" s="44"/>
      <c r="BP270" s="44"/>
      <c r="BQ270" s="44"/>
      <c r="BR270" s="44"/>
      <c r="BS270" s="44"/>
      <c r="BT270" s="44"/>
      <c r="BU270" s="44"/>
      <c r="BV270" s="44"/>
    </row>
    <row r="271" spans="9:74" ht="15.75" x14ac:dyDescent="0.25">
      <c r="I271" s="79"/>
      <c r="J271" s="52"/>
      <c r="K271" s="39"/>
      <c r="M271" s="40"/>
      <c r="N271" s="44"/>
      <c r="O271" s="44"/>
      <c r="P271" s="44"/>
      <c r="Q271" s="44"/>
      <c r="R271" s="44"/>
      <c r="S271" s="44"/>
      <c r="T271" s="44"/>
      <c r="U271" s="44"/>
      <c r="V271" s="44"/>
      <c r="W271" s="44"/>
      <c r="X271" s="44"/>
      <c r="Y271" s="44"/>
      <c r="Z271" s="44"/>
      <c r="AA271" s="44"/>
      <c r="AB271" s="35"/>
      <c r="AC271" s="40"/>
      <c r="AD271" s="40"/>
      <c r="AE271" s="75"/>
      <c r="AF271" s="44"/>
      <c r="AG271" s="44"/>
      <c r="AH271" s="44"/>
      <c r="AI271" s="44"/>
      <c r="AJ271" s="44"/>
      <c r="AK271" s="44"/>
      <c r="AL271" s="44"/>
      <c r="AM271" s="44"/>
      <c r="AN271" s="44"/>
      <c r="AO271" s="44"/>
      <c r="AP271" s="44"/>
      <c r="AQ271" s="44"/>
      <c r="AR271" s="44"/>
      <c r="AS271" s="44"/>
      <c r="AT271" s="75"/>
      <c r="AU271" s="44"/>
      <c r="AV271" s="44"/>
      <c r="AW271" s="44"/>
      <c r="AX271" s="44"/>
      <c r="AY271" s="44"/>
      <c r="AZ271" s="44"/>
      <c r="BA271" s="44"/>
      <c r="BB271" s="44"/>
      <c r="BC271" s="44"/>
      <c r="BD271" s="44"/>
      <c r="BE271" s="44"/>
      <c r="BF271" s="44"/>
      <c r="BH271" s="40"/>
      <c r="BI271" s="44"/>
      <c r="BJ271" s="75"/>
      <c r="BK271" s="44"/>
      <c r="BL271" s="44"/>
      <c r="BM271" s="44"/>
      <c r="BN271" s="44"/>
      <c r="BO271" s="44"/>
      <c r="BP271" s="44"/>
      <c r="BQ271" s="44"/>
      <c r="BR271" s="44"/>
      <c r="BS271" s="44"/>
      <c r="BT271" s="44"/>
      <c r="BU271" s="44"/>
      <c r="BV271" s="44"/>
    </row>
    <row r="272" spans="9:74" ht="15.75" x14ac:dyDescent="0.25">
      <c r="I272" s="79"/>
      <c r="J272" s="52"/>
      <c r="K272" s="39"/>
      <c r="M272" s="40"/>
      <c r="N272" s="44"/>
      <c r="O272" s="44"/>
      <c r="P272" s="44"/>
      <c r="Q272" s="44"/>
      <c r="R272" s="44"/>
      <c r="S272" s="44"/>
      <c r="T272" s="44"/>
      <c r="U272" s="44"/>
      <c r="V272" s="44"/>
      <c r="W272" s="44"/>
      <c r="X272" s="44"/>
      <c r="Y272" s="44"/>
      <c r="Z272" s="44"/>
      <c r="AA272" s="44"/>
      <c r="AB272" s="35"/>
      <c r="AC272" s="40"/>
      <c r="AD272" s="40"/>
      <c r="AE272" s="75"/>
      <c r="AF272" s="44"/>
      <c r="AG272" s="44"/>
      <c r="AH272" s="44"/>
      <c r="AI272" s="44"/>
      <c r="AJ272" s="44"/>
      <c r="AK272" s="44"/>
      <c r="AL272" s="44"/>
      <c r="AM272" s="44"/>
      <c r="AN272" s="44"/>
      <c r="AO272" s="44"/>
      <c r="AP272" s="44"/>
      <c r="AQ272" s="44"/>
      <c r="AR272" s="44"/>
      <c r="AS272" s="44"/>
      <c r="AT272" s="75"/>
      <c r="AU272" s="44"/>
      <c r="AV272" s="44"/>
      <c r="AW272" s="44"/>
      <c r="AX272" s="44"/>
      <c r="AY272" s="44"/>
      <c r="AZ272" s="44"/>
      <c r="BA272" s="44"/>
      <c r="BB272" s="44"/>
      <c r="BC272" s="44"/>
      <c r="BD272" s="44"/>
      <c r="BE272" s="44"/>
      <c r="BF272" s="44"/>
      <c r="BH272" s="40"/>
      <c r="BI272" s="44"/>
      <c r="BJ272" s="75"/>
      <c r="BK272" s="44"/>
      <c r="BL272" s="44"/>
      <c r="BM272" s="44"/>
      <c r="BN272" s="44"/>
      <c r="BO272" s="44"/>
      <c r="BP272" s="44"/>
      <c r="BQ272" s="44"/>
      <c r="BR272" s="44"/>
      <c r="BS272" s="44"/>
      <c r="BT272" s="44"/>
      <c r="BU272" s="44"/>
      <c r="BV272" s="44"/>
    </row>
    <row r="273" spans="9:74" ht="15.75" x14ac:dyDescent="0.25">
      <c r="I273" s="79"/>
      <c r="J273" s="52"/>
      <c r="K273" s="39"/>
      <c r="M273" s="40"/>
      <c r="N273" s="44"/>
      <c r="O273" s="44"/>
      <c r="P273" s="44"/>
      <c r="Q273" s="44"/>
      <c r="R273" s="44"/>
      <c r="S273" s="44"/>
      <c r="T273" s="44"/>
      <c r="U273" s="44"/>
      <c r="V273" s="44"/>
      <c r="W273" s="44"/>
      <c r="X273" s="44"/>
      <c r="Y273" s="44"/>
      <c r="Z273" s="44"/>
      <c r="AA273" s="44"/>
      <c r="AB273" s="35"/>
      <c r="AC273" s="40"/>
      <c r="AD273" s="40"/>
      <c r="AE273" s="75"/>
      <c r="AF273" s="44"/>
      <c r="AG273" s="44"/>
      <c r="AH273" s="44"/>
      <c r="AI273" s="44"/>
      <c r="AJ273" s="44"/>
      <c r="AK273" s="44"/>
      <c r="AL273" s="44"/>
      <c r="AM273" s="44"/>
      <c r="AN273" s="44"/>
      <c r="AO273" s="44"/>
      <c r="AP273" s="44"/>
      <c r="AQ273" s="44"/>
      <c r="AR273" s="44"/>
      <c r="AS273" s="44"/>
      <c r="AT273" s="75"/>
      <c r="AU273" s="44"/>
      <c r="AV273" s="44"/>
      <c r="AW273" s="44"/>
      <c r="AX273" s="44"/>
      <c r="AY273" s="44"/>
      <c r="AZ273" s="44"/>
      <c r="BA273" s="44"/>
      <c r="BB273" s="44"/>
      <c r="BC273" s="44"/>
      <c r="BD273" s="44"/>
      <c r="BE273" s="44"/>
      <c r="BF273" s="44"/>
      <c r="BH273" s="40"/>
      <c r="BI273" s="44"/>
      <c r="BJ273" s="75"/>
      <c r="BK273" s="44"/>
      <c r="BL273" s="44"/>
      <c r="BM273" s="44"/>
      <c r="BN273" s="44"/>
      <c r="BO273" s="44"/>
      <c r="BP273" s="44"/>
      <c r="BQ273" s="44"/>
      <c r="BR273" s="44"/>
      <c r="BS273" s="44"/>
      <c r="BT273" s="44"/>
      <c r="BU273" s="44"/>
      <c r="BV273" s="44"/>
    </row>
    <row r="274" spans="9:74" ht="15.75" x14ac:dyDescent="0.25">
      <c r="I274" s="79"/>
      <c r="J274" s="52"/>
      <c r="K274" s="39"/>
      <c r="M274" s="40"/>
      <c r="N274" s="44"/>
      <c r="O274" s="44"/>
      <c r="P274" s="44"/>
      <c r="Q274" s="44"/>
      <c r="R274" s="44"/>
      <c r="S274" s="44"/>
      <c r="T274" s="44"/>
      <c r="U274" s="44"/>
      <c r="V274" s="44"/>
      <c r="W274" s="44"/>
      <c r="X274" s="44"/>
      <c r="Y274" s="44"/>
      <c r="Z274" s="44"/>
      <c r="AA274" s="44"/>
      <c r="AB274" s="35"/>
      <c r="AC274" s="40"/>
      <c r="AD274" s="40"/>
      <c r="AE274" s="75"/>
      <c r="AF274" s="44"/>
      <c r="AG274" s="44"/>
      <c r="AH274" s="44"/>
      <c r="AI274" s="44"/>
      <c r="AJ274" s="44"/>
      <c r="AK274" s="44"/>
      <c r="AL274" s="44"/>
      <c r="AM274" s="44"/>
      <c r="AN274" s="44"/>
      <c r="AO274" s="44"/>
      <c r="AP274" s="44"/>
      <c r="AQ274" s="44"/>
      <c r="AR274" s="44"/>
      <c r="AS274" s="44"/>
      <c r="AT274" s="75"/>
      <c r="AU274" s="44"/>
      <c r="AV274" s="44"/>
      <c r="AW274" s="44"/>
      <c r="AX274" s="44"/>
      <c r="AY274" s="44"/>
      <c r="AZ274" s="44"/>
      <c r="BA274" s="44"/>
      <c r="BB274" s="44"/>
      <c r="BC274" s="44"/>
      <c r="BD274" s="44"/>
      <c r="BE274" s="44"/>
      <c r="BF274" s="44"/>
      <c r="BH274" s="40"/>
      <c r="BI274" s="44"/>
      <c r="BJ274" s="75"/>
      <c r="BK274" s="44"/>
      <c r="BL274" s="44"/>
      <c r="BM274" s="44"/>
      <c r="BN274" s="44"/>
      <c r="BO274" s="44"/>
      <c r="BP274" s="44"/>
      <c r="BQ274" s="44"/>
      <c r="BR274" s="44"/>
      <c r="BS274" s="44"/>
      <c r="BT274" s="44"/>
      <c r="BU274" s="44"/>
      <c r="BV274" s="44"/>
    </row>
    <row r="275" spans="9:74" ht="15.75" x14ac:dyDescent="0.25">
      <c r="I275" s="79"/>
      <c r="J275" s="52"/>
      <c r="K275" s="39"/>
      <c r="M275" s="40"/>
      <c r="N275" s="44"/>
      <c r="O275" s="44"/>
      <c r="P275" s="44"/>
      <c r="Q275" s="44"/>
      <c r="R275" s="44"/>
      <c r="S275" s="44"/>
      <c r="T275" s="44"/>
      <c r="U275" s="44"/>
      <c r="V275" s="44"/>
      <c r="W275" s="44"/>
      <c r="X275" s="44"/>
      <c r="Y275" s="44"/>
      <c r="Z275" s="44"/>
      <c r="AA275" s="44"/>
      <c r="AB275" s="35"/>
      <c r="AC275" s="40"/>
      <c r="AD275" s="40"/>
      <c r="AE275" s="75"/>
      <c r="AF275" s="44"/>
      <c r="AG275" s="44"/>
      <c r="AH275" s="44"/>
      <c r="AI275" s="44"/>
      <c r="AJ275" s="44"/>
      <c r="AK275" s="44"/>
      <c r="AL275" s="44"/>
      <c r="AM275" s="44"/>
      <c r="AN275" s="44"/>
      <c r="AO275" s="44"/>
      <c r="AP275" s="44"/>
      <c r="AQ275" s="44"/>
      <c r="AR275" s="44"/>
      <c r="AS275" s="44"/>
      <c r="AT275" s="75"/>
      <c r="AU275" s="44"/>
      <c r="AV275" s="44"/>
      <c r="AW275" s="44"/>
      <c r="AX275" s="44"/>
      <c r="AY275" s="44"/>
      <c r="AZ275" s="44"/>
      <c r="BA275" s="44"/>
      <c r="BB275" s="44"/>
      <c r="BC275" s="44"/>
      <c r="BD275" s="44"/>
      <c r="BE275" s="44"/>
      <c r="BF275" s="44"/>
      <c r="BH275" s="40"/>
      <c r="BI275" s="44"/>
      <c r="BJ275" s="75"/>
      <c r="BK275" s="44"/>
      <c r="BL275" s="44"/>
      <c r="BM275" s="44"/>
      <c r="BN275" s="44"/>
      <c r="BO275" s="44"/>
      <c r="BP275" s="44"/>
      <c r="BQ275" s="44"/>
      <c r="BR275" s="44"/>
      <c r="BS275" s="44"/>
      <c r="BT275" s="44"/>
      <c r="BU275" s="44"/>
      <c r="BV275" s="44"/>
    </row>
    <row r="276" spans="9:74" ht="15.75" x14ac:dyDescent="0.25">
      <c r="I276" s="79"/>
      <c r="J276" s="52"/>
      <c r="K276" s="39"/>
      <c r="M276" s="40"/>
      <c r="N276" s="44"/>
      <c r="O276" s="44"/>
      <c r="P276" s="44"/>
      <c r="Q276" s="44"/>
      <c r="R276" s="44"/>
      <c r="S276" s="44"/>
      <c r="T276" s="44"/>
      <c r="U276" s="44"/>
      <c r="V276" s="44"/>
      <c r="W276" s="44"/>
      <c r="X276" s="44"/>
      <c r="Y276" s="44"/>
      <c r="Z276" s="44"/>
      <c r="AA276" s="44"/>
      <c r="AB276" s="35"/>
      <c r="AC276" s="40"/>
      <c r="AD276" s="40"/>
      <c r="AE276" s="75"/>
      <c r="AF276" s="44"/>
      <c r="AG276" s="44"/>
      <c r="AH276" s="44"/>
      <c r="AI276" s="44"/>
      <c r="AJ276" s="44"/>
      <c r="AK276" s="44"/>
      <c r="AL276" s="44"/>
      <c r="AM276" s="44"/>
      <c r="AN276" s="44"/>
      <c r="AO276" s="44"/>
      <c r="AP276" s="44"/>
      <c r="AQ276" s="44"/>
      <c r="AR276" s="44"/>
      <c r="AS276" s="44"/>
      <c r="AT276" s="75"/>
      <c r="AU276" s="44"/>
      <c r="AV276" s="44"/>
      <c r="AW276" s="44"/>
      <c r="AX276" s="44"/>
      <c r="AY276" s="44"/>
      <c r="AZ276" s="44"/>
      <c r="BA276" s="44"/>
      <c r="BB276" s="44"/>
      <c r="BC276" s="44"/>
      <c r="BD276" s="44"/>
      <c r="BE276" s="44"/>
      <c r="BF276" s="44"/>
      <c r="BH276" s="40"/>
      <c r="BI276" s="44"/>
      <c r="BJ276" s="75"/>
      <c r="BK276" s="44"/>
      <c r="BL276" s="44"/>
      <c r="BM276" s="44"/>
      <c r="BN276" s="44"/>
      <c r="BO276" s="44"/>
      <c r="BP276" s="44"/>
      <c r="BQ276" s="44"/>
      <c r="BR276" s="44"/>
      <c r="BS276" s="44"/>
      <c r="BT276" s="44"/>
      <c r="BU276" s="44"/>
      <c r="BV276" s="44"/>
    </row>
    <row r="277" spans="9:74" ht="15.75" x14ac:dyDescent="0.25">
      <c r="I277" s="79"/>
      <c r="J277" s="52"/>
      <c r="K277" s="39"/>
      <c r="M277" s="40"/>
      <c r="N277" s="44"/>
      <c r="O277" s="44"/>
      <c r="P277" s="44"/>
      <c r="Q277" s="44"/>
      <c r="R277" s="44"/>
      <c r="S277" s="44"/>
      <c r="T277" s="44"/>
      <c r="U277" s="44"/>
      <c r="V277" s="44"/>
      <c r="W277" s="44"/>
      <c r="X277" s="44"/>
      <c r="Y277" s="44"/>
      <c r="Z277" s="44"/>
      <c r="AA277" s="44"/>
      <c r="AB277" s="35"/>
      <c r="AC277" s="40"/>
      <c r="AD277" s="40"/>
      <c r="AE277" s="75"/>
      <c r="AF277" s="44"/>
      <c r="AG277" s="44"/>
      <c r="AH277" s="44"/>
      <c r="AI277" s="44"/>
      <c r="AJ277" s="44"/>
      <c r="AK277" s="44"/>
      <c r="AL277" s="44"/>
      <c r="AM277" s="44"/>
      <c r="AN277" s="44"/>
      <c r="AO277" s="44"/>
      <c r="AP277" s="44"/>
      <c r="AQ277" s="44"/>
      <c r="AR277" s="44"/>
      <c r="AS277" s="44"/>
      <c r="AT277" s="75"/>
      <c r="AU277" s="44"/>
      <c r="AV277" s="44"/>
      <c r="AW277" s="44"/>
      <c r="AX277" s="44"/>
      <c r="AY277" s="44"/>
      <c r="AZ277" s="44"/>
      <c r="BA277" s="44"/>
      <c r="BB277" s="44"/>
      <c r="BC277" s="44"/>
      <c r="BD277" s="44"/>
      <c r="BE277" s="44"/>
      <c r="BF277" s="44"/>
      <c r="BH277" s="40"/>
      <c r="BI277" s="44"/>
      <c r="BJ277" s="75"/>
      <c r="BK277" s="44"/>
      <c r="BL277" s="44"/>
      <c r="BM277" s="44"/>
      <c r="BN277" s="44"/>
      <c r="BO277" s="44"/>
      <c r="BP277" s="44"/>
      <c r="BQ277" s="44"/>
      <c r="BR277" s="44"/>
      <c r="BS277" s="44"/>
      <c r="BT277" s="44"/>
      <c r="BU277" s="44"/>
      <c r="BV277" s="44"/>
    </row>
    <row r="278" spans="9:74" ht="15.75" x14ac:dyDescent="0.25">
      <c r="I278" s="79"/>
      <c r="J278" s="52"/>
      <c r="K278" s="39"/>
      <c r="M278" s="40"/>
      <c r="N278" s="44"/>
      <c r="O278" s="44"/>
      <c r="P278" s="44"/>
      <c r="Q278" s="44"/>
      <c r="R278" s="44"/>
      <c r="S278" s="44"/>
      <c r="T278" s="44"/>
      <c r="U278" s="44"/>
      <c r="V278" s="44"/>
      <c r="W278" s="44"/>
      <c r="X278" s="44"/>
      <c r="Y278" s="44"/>
      <c r="Z278" s="44"/>
      <c r="AA278" s="44"/>
      <c r="AB278" s="35"/>
      <c r="AC278" s="40"/>
      <c r="AD278" s="40"/>
      <c r="AE278" s="75"/>
      <c r="AF278" s="44"/>
      <c r="AG278" s="44"/>
      <c r="AH278" s="44"/>
      <c r="AI278" s="44"/>
      <c r="AJ278" s="44"/>
      <c r="AK278" s="44"/>
      <c r="AL278" s="44"/>
      <c r="AM278" s="44"/>
      <c r="AN278" s="44"/>
      <c r="AO278" s="44"/>
      <c r="AP278" s="44"/>
      <c r="AQ278" s="44"/>
      <c r="AR278" s="44"/>
      <c r="AS278" s="44"/>
      <c r="AT278" s="75"/>
      <c r="AU278" s="44"/>
      <c r="AV278" s="44"/>
      <c r="AW278" s="44"/>
      <c r="AX278" s="44"/>
      <c r="AY278" s="44"/>
      <c r="AZ278" s="44"/>
      <c r="BA278" s="44"/>
      <c r="BB278" s="44"/>
      <c r="BC278" s="44"/>
      <c r="BD278" s="44"/>
      <c r="BE278" s="44"/>
      <c r="BF278" s="44"/>
      <c r="BH278" s="40"/>
      <c r="BI278" s="44"/>
      <c r="BJ278" s="75"/>
      <c r="BK278" s="44"/>
      <c r="BL278" s="44"/>
      <c r="BM278" s="44"/>
      <c r="BN278" s="44"/>
      <c r="BO278" s="44"/>
      <c r="BP278" s="44"/>
      <c r="BQ278" s="44"/>
      <c r="BR278" s="44"/>
      <c r="BS278" s="44"/>
      <c r="BT278" s="44"/>
      <c r="BU278" s="44"/>
      <c r="BV278" s="44"/>
    </row>
    <row r="279" spans="9:74" ht="15.75" x14ac:dyDescent="0.25">
      <c r="I279" s="79"/>
      <c r="J279" s="52"/>
      <c r="K279" s="39"/>
      <c r="M279" s="40"/>
      <c r="N279" s="44"/>
      <c r="O279" s="44"/>
      <c r="P279" s="44"/>
      <c r="Q279" s="44"/>
      <c r="R279" s="44"/>
      <c r="S279" s="44"/>
      <c r="T279" s="44"/>
      <c r="U279" s="44"/>
      <c r="V279" s="44"/>
      <c r="W279" s="44"/>
      <c r="X279" s="44"/>
      <c r="Y279" s="44"/>
      <c r="Z279" s="44"/>
      <c r="AA279" s="44"/>
      <c r="AB279" s="35"/>
      <c r="AC279" s="40"/>
      <c r="AD279" s="40"/>
      <c r="AE279" s="75"/>
      <c r="AF279" s="44"/>
      <c r="AG279" s="44"/>
      <c r="AH279" s="44"/>
      <c r="AI279" s="44"/>
      <c r="AJ279" s="44"/>
      <c r="AK279" s="44"/>
      <c r="AL279" s="44"/>
      <c r="AM279" s="44"/>
      <c r="AN279" s="44"/>
      <c r="AO279" s="44"/>
      <c r="AP279" s="44"/>
      <c r="AQ279" s="44"/>
      <c r="AR279" s="44"/>
      <c r="AS279" s="44"/>
      <c r="AT279" s="75"/>
      <c r="AU279" s="44"/>
      <c r="AV279" s="44"/>
      <c r="AW279" s="44"/>
      <c r="AX279" s="44"/>
      <c r="AY279" s="44"/>
      <c r="AZ279" s="44"/>
      <c r="BA279" s="44"/>
      <c r="BB279" s="44"/>
      <c r="BC279" s="44"/>
      <c r="BD279" s="44"/>
      <c r="BE279" s="44"/>
      <c r="BF279" s="44"/>
      <c r="BH279" s="40"/>
      <c r="BI279" s="44"/>
      <c r="BJ279" s="75"/>
      <c r="BK279" s="44"/>
      <c r="BL279" s="44"/>
      <c r="BM279" s="44"/>
      <c r="BN279" s="44"/>
      <c r="BO279" s="44"/>
      <c r="BP279" s="44"/>
      <c r="BQ279" s="44"/>
      <c r="BR279" s="44"/>
      <c r="BS279" s="44"/>
      <c r="BT279" s="44"/>
      <c r="BU279" s="44"/>
      <c r="BV279" s="44"/>
    </row>
    <row r="280" spans="9:74" ht="15.75" x14ac:dyDescent="0.25">
      <c r="I280" s="79"/>
      <c r="J280" s="52"/>
      <c r="K280" s="39"/>
      <c r="M280" s="40"/>
      <c r="N280" s="44"/>
      <c r="O280" s="44"/>
      <c r="P280" s="44"/>
      <c r="Q280" s="44"/>
      <c r="R280" s="44"/>
      <c r="S280" s="44"/>
      <c r="T280" s="44"/>
      <c r="U280" s="44"/>
      <c r="V280" s="44"/>
      <c r="W280" s="44"/>
      <c r="X280" s="44"/>
      <c r="Y280" s="44"/>
      <c r="Z280" s="44"/>
      <c r="AA280" s="44"/>
      <c r="AB280" s="35"/>
      <c r="AC280" s="40"/>
      <c r="AD280" s="40"/>
      <c r="AE280" s="75"/>
      <c r="AF280" s="44"/>
      <c r="AG280" s="44"/>
      <c r="AH280" s="44"/>
      <c r="AI280" s="44"/>
      <c r="AJ280" s="44"/>
      <c r="AK280" s="44"/>
      <c r="AL280" s="44"/>
      <c r="AM280" s="44"/>
      <c r="AN280" s="44"/>
      <c r="AO280" s="44"/>
      <c r="AP280" s="44"/>
      <c r="AQ280" s="44"/>
      <c r="AR280" s="44"/>
      <c r="AS280" s="44"/>
      <c r="AT280" s="75"/>
      <c r="AU280" s="44"/>
      <c r="AV280" s="44"/>
      <c r="AW280" s="44"/>
      <c r="AX280" s="44"/>
      <c r="AY280" s="44"/>
      <c r="AZ280" s="44"/>
      <c r="BA280" s="44"/>
      <c r="BB280" s="44"/>
      <c r="BC280" s="44"/>
      <c r="BD280" s="44"/>
      <c r="BE280" s="44"/>
      <c r="BF280" s="44"/>
      <c r="BH280" s="40"/>
      <c r="BI280" s="44"/>
      <c r="BJ280" s="75"/>
      <c r="BK280" s="44"/>
      <c r="BL280" s="44"/>
      <c r="BM280" s="44"/>
      <c r="BN280" s="44"/>
      <c r="BO280" s="44"/>
      <c r="BP280" s="44"/>
      <c r="BQ280" s="44"/>
      <c r="BR280" s="44"/>
      <c r="BS280" s="44"/>
      <c r="BT280" s="44"/>
      <c r="BU280" s="44"/>
      <c r="BV280" s="44"/>
    </row>
    <row r="281" spans="9:74" ht="15.75" x14ac:dyDescent="0.25">
      <c r="I281" s="79"/>
      <c r="J281" s="52"/>
      <c r="K281" s="39"/>
      <c r="M281" s="40"/>
      <c r="N281" s="44"/>
      <c r="O281" s="44"/>
      <c r="P281" s="44"/>
      <c r="Q281" s="44"/>
      <c r="R281" s="44"/>
      <c r="S281" s="44"/>
      <c r="T281" s="44"/>
      <c r="U281" s="44"/>
      <c r="V281" s="44"/>
      <c r="W281" s="44"/>
      <c r="X281" s="44"/>
      <c r="Y281" s="44"/>
      <c r="Z281" s="44"/>
      <c r="AA281" s="44"/>
      <c r="AB281" s="35"/>
      <c r="AC281" s="40"/>
      <c r="AD281" s="40"/>
      <c r="AE281" s="75"/>
      <c r="AF281" s="44"/>
      <c r="AG281" s="44"/>
      <c r="AH281" s="44"/>
      <c r="AI281" s="44"/>
      <c r="AJ281" s="44"/>
      <c r="AK281" s="44"/>
      <c r="AL281" s="44"/>
      <c r="AM281" s="44"/>
      <c r="AN281" s="44"/>
      <c r="AO281" s="44"/>
      <c r="AP281" s="44"/>
      <c r="AQ281" s="44"/>
      <c r="AR281" s="44"/>
      <c r="AS281" s="44"/>
      <c r="AT281" s="75"/>
      <c r="AU281" s="44"/>
      <c r="AV281" s="44"/>
      <c r="AW281" s="44"/>
      <c r="AX281" s="44"/>
      <c r="AY281" s="44"/>
      <c r="AZ281" s="44"/>
      <c r="BA281" s="44"/>
      <c r="BB281" s="44"/>
      <c r="BC281" s="44"/>
      <c r="BD281" s="44"/>
      <c r="BE281" s="44"/>
      <c r="BF281" s="44"/>
      <c r="BH281" s="40"/>
      <c r="BI281" s="44"/>
      <c r="BJ281" s="75"/>
      <c r="BK281" s="44"/>
      <c r="BL281" s="44"/>
      <c r="BM281" s="44"/>
      <c r="BN281" s="44"/>
      <c r="BO281" s="44"/>
      <c r="BP281" s="44"/>
      <c r="BQ281" s="44"/>
      <c r="BR281" s="44"/>
      <c r="BS281" s="44"/>
      <c r="BT281" s="44"/>
      <c r="BU281" s="44"/>
      <c r="BV281" s="44"/>
    </row>
    <row r="282" spans="9:74" ht="15.75" x14ac:dyDescent="0.25">
      <c r="I282" s="79"/>
      <c r="J282" s="52"/>
      <c r="K282" s="39"/>
      <c r="M282" s="40"/>
      <c r="N282" s="44"/>
      <c r="O282" s="44"/>
      <c r="P282" s="44"/>
      <c r="Q282" s="44"/>
      <c r="R282" s="44"/>
      <c r="S282" s="44"/>
      <c r="T282" s="44"/>
      <c r="U282" s="44"/>
      <c r="V282" s="44"/>
      <c r="W282" s="44"/>
      <c r="X282" s="44"/>
      <c r="Y282" s="44"/>
      <c r="Z282" s="44"/>
      <c r="AA282" s="44"/>
      <c r="AB282" s="35"/>
      <c r="AC282" s="40"/>
      <c r="AD282" s="40"/>
      <c r="AE282" s="75"/>
      <c r="AF282" s="44"/>
      <c r="AG282" s="44"/>
      <c r="AH282" s="44"/>
      <c r="AI282" s="44"/>
      <c r="AJ282" s="44"/>
      <c r="AK282" s="44"/>
      <c r="AL282" s="44"/>
      <c r="AM282" s="44"/>
      <c r="AN282" s="44"/>
      <c r="AO282" s="44"/>
      <c r="AP282" s="44"/>
      <c r="AQ282" s="44"/>
      <c r="AR282" s="44"/>
      <c r="AS282" s="44"/>
      <c r="AT282" s="75"/>
      <c r="AU282" s="44"/>
      <c r="AV282" s="44"/>
      <c r="AW282" s="44"/>
      <c r="AX282" s="44"/>
      <c r="AY282" s="44"/>
      <c r="AZ282" s="44"/>
      <c r="BA282" s="44"/>
      <c r="BB282" s="44"/>
      <c r="BC282" s="44"/>
      <c r="BD282" s="44"/>
      <c r="BE282" s="44"/>
      <c r="BF282" s="44"/>
      <c r="BH282" s="40"/>
      <c r="BI282" s="44"/>
      <c r="BJ282" s="75"/>
      <c r="BK282" s="44"/>
      <c r="BL282" s="44"/>
      <c r="BM282" s="44"/>
      <c r="BN282" s="44"/>
      <c r="BO282" s="44"/>
      <c r="BP282" s="44"/>
      <c r="BQ282" s="44"/>
      <c r="BR282" s="44"/>
      <c r="BS282" s="44"/>
      <c r="BT282" s="44"/>
      <c r="BU282" s="44"/>
      <c r="BV282" s="44"/>
    </row>
    <row r="283" spans="9:74" ht="15.75" x14ac:dyDescent="0.25">
      <c r="I283" s="79"/>
      <c r="J283" s="52"/>
      <c r="K283" s="39"/>
      <c r="M283" s="40"/>
      <c r="N283" s="44"/>
      <c r="O283" s="44"/>
      <c r="P283" s="44"/>
      <c r="Q283" s="44"/>
      <c r="R283" s="44"/>
      <c r="S283" s="44"/>
      <c r="T283" s="44"/>
      <c r="U283" s="44"/>
      <c r="V283" s="44"/>
      <c r="W283" s="44"/>
      <c r="X283" s="44"/>
      <c r="Y283" s="44"/>
      <c r="Z283" s="44"/>
      <c r="AA283" s="44"/>
      <c r="AB283" s="35"/>
      <c r="AC283" s="40"/>
      <c r="AD283" s="40"/>
      <c r="AE283" s="75"/>
      <c r="AF283" s="44"/>
      <c r="AG283" s="44"/>
      <c r="AH283" s="44"/>
      <c r="AI283" s="44"/>
      <c r="AJ283" s="44"/>
      <c r="AK283" s="44"/>
      <c r="AL283" s="44"/>
      <c r="AM283" s="44"/>
      <c r="AN283" s="44"/>
      <c r="AO283" s="44"/>
      <c r="AP283" s="44"/>
      <c r="AQ283" s="44"/>
      <c r="AR283" s="44"/>
      <c r="AS283" s="44"/>
      <c r="AT283" s="75"/>
      <c r="AU283" s="44"/>
      <c r="AV283" s="44"/>
      <c r="AW283" s="44"/>
      <c r="AX283" s="44"/>
      <c r="AY283" s="44"/>
      <c r="AZ283" s="44"/>
      <c r="BA283" s="44"/>
      <c r="BB283" s="44"/>
      <c r="BC283" s="44"/>
      <c r="BD283" s="44"/>
      <c r="BE283" s="44"/>
      <c r="BF283" s="44"/>
      <c r="BH283" s="40"/>
      <c r="BI283" s="44"/>
      <c r="BJ283" s="75"/>
      <c r="BK283" s="44"/>
      <c r="BL283" s="44"/>
      <c r="BM283" s="44"/>
      <c r="BN283" s="44"/>
      <c r="BO283" s="44"/>
      <c r="BP283" s="44"/>
      <c r="BQ283" s="44"/>
      <c r="BR283" s="44"/>
      <c r="BS283" s="44"/>
      <c r="BT283" s="44"/>
      <c r="BU283" s="44"/>
      <c r="BV283" s="44"/>
    </row>
    <row r="284" spans="9:74" ht="15.75" x14ac:dyDescent="0.25">
      <c r="I284" s="79"/>
      <c r="J284" s="52"/>
      <c r="K284" s="39"/>
      <c r="M284" s="40"/>
      <c r="N284" s="44"/>
      <c r="O284" s="44"/>
      <c r="P284" s="44"/>
      <c r="Q284" s="44"/>
      <c r="R284" s="44"/>
      <c r="S284" s="44"/>
      <c r="T284" s="44"/>
      <c r="U284" s="44"/>
      <c r="V284" s="44"/>
      <c r="W284" s="44"/>
      <c r="X284" s="44"/>
      <c r="Y284" s="44"/>
      <c r="Z284" s="44"/>
      <c r="AA284" s="44"/>
      <c r="AB284" s="35"/>
      <c r="AC284" s="40"/>
      <c r="AD284" s="40"/>
      <c r="AE284" s="75"/>
      <c r="AF284" s="44"/>
      <c r="AG284" s="44"/>
      <c r="AH284" s="44"/>
      <c r="AI284" s="44"/>
      <c r="AJ284" s="44"/>
      <c r="AK284" s="44"/>
      <c r="AL284" s="44"/>
      <c r="AM284" s="44"/>
      <c r="AN284" s="44"/>
      <c r="AO284" s="44"/>
      <c r="AP284" s="44"/>
      <c r="AQ284" s="44"/>
      <c r="AR284" s="44"/>
      <c r="AS284" s="44"/>
      <c r="AT284" s="75"/>
      <c r="AU284" s="44"/>
      <c r="AV284" s="44"/>
      <c r="AW284" s="44"/>
      <c r="AX284" s="44"/>
      <c r="AY284" s="44"/>
      <c r="AZ284" s="44"/>
      <c r="BA284" s="44"/>
      <c r="BB284" s="44"/>
      <c r="BC284" s="44"/>
      <c r="BD284" s="44"/>
      <c r="BE284" s="44"/>
      <c r="BF284" s="44"/>
      <c r="BH284" s="40"/>
      <c r="BI284" s="44"/>
      <c r="BJ284" s="75"/>
      <c r="BK284" s="44"/>
      <c r="BL284" s="44"/>
      <c r="BM284" s="44"/>
      <c r="BN284" s="44"/>
      <c r="BO284" s="44"/>
      <c r="BP284" s="44"/>
      <c r="BQ284" s="44"/>
      <c r="BR284" s="44"/>
      <c r="BS284" s="44"/>
      <c r="BT284" s="44"/>
      <c r="BU284" s="44"/>
      <c r="BV284" s="44"/>
    </row>
    <row r="285" spans="9:74" ht="15.75" x14ac:dyDescent="0.25">
      <c r="I285" s="79"/>
      <c r="J285" s="52"/>
      <c r="K285" s="39"/>
      <c r="M285" s="40"/>
      <c r="N285" s="44"/>
      <c r="O285" s="44"/>
      <c r="P285" s="44"/>
      <c r="Q285" s="44"/>
      <c r="R285" s="44"/>
      <c r="S285" s="44"/>
      <c r="T285" s="44"/>
      <c r="U285" s="44"/>
      <c r="V285" s="44"/>
      <c r="W285" s="44"/>
      <c r="X285" s="44"/>
      <c r="Y285" s="44"/>
      <c r="Z285" s="44"/>
      <c r="AA285" s="44"/>
      <c r="AB285" s="35"/>
      <c r="AC285" s="40"/>
      <c r="AD285" s="40"/>
      <c r="AE285" s="75"/>
      <c r="AF285" s="44"/>
      <c r="AG285" s="44"/>
      <c r="AH285" s="44"/>
      <c r="AI285" s="44"/>
      <c r="AJ285" s="44"/>
      <c r="AK285" s="44"/>
      <c r="AL285" s="44"/>
      <c r="AM285" s="44"/>
      <c r="AN285" s="44"/>
      <c r="AO285" s="44"/>
      <c r="AP285" s="44"/>
      <c r="AQ285" s="44"/>
      <c r="AR285" s="44"/>
      <c r="AS285" s="44"/>
      <c r="AT285" s="75"/>
      <c r="AU285" s="44"/>
      <c r="AV285" s="44"/>
      <c r="AW285" s="44"/>
      <c r="AX285" s="44"/>
      <c r="AY285" s="44"/>
      <c r="AZ285" s="44"/>
      <c r="BA285" s="44"/>
      <c r="BB285" s="44"/>
      <c r="BC285" s="44"/>
      <c r="BD285" s="44"/>
      <c r="BE285" s="44"/>
      <c r="BF285" s="44"/>
      <c r="BH285" s="40"/>
      <c r="BI285" s="44"/>
      <c r="BJ285" s="75"/>
      <c r="BK285" s="44"/>
      <c r="BL285" s="44"/>
      <c r="BM285" s="44"/>
      <c r="BN285" s="44"/>
      <c r="BO285" s="44"/>
      <c r="BP285" s="44"/>
      <c r="BQ285" s="44"/>
      <c r="BR285" s="44"/>
      <c r="BS285" s="44"/>
      <c r="BT285" s="44"/>
      <c r="BU285" s="44"/>
      <c r="BV285" s="44"/>
    </row>
    <row r="286" spans="9:74" ht="15.75" x14ac:dyDescent="0.25">
      <c r="I286" s="79"/>
      <c r="J286" s="52"/>
      <c r="K286" s="39"/>
      <c r="M286" s="40"/>
      <c r="N286" s="44"/>
      <c r="O286" s="44"/>
      <c r="P286" s="44"/>
      <c r="Q286" s="44"/>
      <c r="R286" s="44"/>
      <c r="S286" s="44"/>
      <c r="T286" s="44"/>
      <c r="U286" s="44"/>
      <c r="V286" s="44"/>
      <c r="W286" s="44"/>
      <c r="X286" s="44"/>
      <c r="Y286" s="44"/>
      <c r="Z286" s="44"/>
      <c r="AA286" s="44"/>
      <c r="AB286" s="35"/>
      <c r="AC286" s="40"/>
      <c r="AD286" s="40"/>
      <c r="AE286" s="75"/>
      <c r="AF286" s="44"/>
      <c r="AG286" s="44"/>
      <c r="AH286" s="44"/>
      <c r="AI286" s="44"/>
      <c r="AJ286" s="44"/>
      <c r="AK286" s="44"/>
      <c r="AL286" s="44"/>
      <c r="AM286" s="44"/>
      <c r="AN286" s="44"/>
      <c r="AO286" s="44"/>
      <c r="AP286" s="44"/>
      <c r="AQ286" s="44"/>
      <c r="AR286" s="44"/>
      <c r="AS286" s="44"/>
      <c r="AT286" s="75"/>
      <c r="AU286" s="44"/>
      <c r="AV286" s="44"/>
      <c r="AW286" s="44"/>
      <c r="AX286" s="44"/>
      <c r="AY286" s="44"/>
      <c r="AZ286" s="44"/>
      <c r="BA286" s="44"/>
      <c r="BB286" s="44"/>
      <c r="BC286" s="44"/>
      <c r="BD286" s="44"/>
      <c r="BE286" s="44"/>
      <c r="BF286" s="44"/>
      <c r="BH286" s="40"/>
      <c r="BI286" s="44"/>
      <c r="BJ286" s="75"/>
      <c r="BK286" s="44"/>
      <c r="BL286" s="44"/>
      <c r="BM286" s="44"/>
      <c r="BN286" s="44"/>
      <c r="BO286" s="44"/>
      <c r="BP286" s="44"/>
      <c r="BQ286" s="44"/>
      <c r="BR286" s="44"/>
      <c r="BS286" s="44"/>
      <c r="BT286" s="44"/>
      <c r="BU286" s="44"/>
      <c r="BV286" s="44"/>
    </row>
    <row r="287" spans="9:74" ht="15.75" x14ac:dyDescent="0.25">
      <c r="I287" s="79"/>
      <c r="J287" s="52"/>
      <c r="K287" s="39"/>
      <c r="M287" s="40"/>
      <c r="N287" s="44"/>
      <c r="O287" s="44"/>
      <c r="P287" s="44"/>
      <c r="Q287" s="44"/>
      <c r="R287" s="44"/>
      <c r="S287" s="44"/>
      <c r="T287" s="44"/>
      <c r="U287" s="44"/>
      <c r="V287" s="44"/>
      <c r="W287" s="44"/>
      <c r="X287" s="44"/>
      <c r="Y287" s="44"/>
      <c r="Z287" s="44"/>
      <c r="AA287" s="44"/>
      <c r="AB287" s="35"/>
      <c r="AC287" s="40"/>
      <c r="AD287" s="40"/>
      <c r="AE287" s="75"/>
      <c r="AF287" s="44"/>
      <c r="AG287" s="44"/>
      <c r="AH287" s="44"/>
      <c r="AI287" s="44"/>
      <c r="AJ287" s="44"/>
      <c r="AK287" s="44"/>
      <c r="AL287" s="44"/>
      <c r="AM287" s="44"/>
      <c r="AN287" s="44"/>
      <c r="AO287" s="44"/>
      <c r="AP287" s="44"/>
      <c r="AQ287" s="44"/>
      <c r="AR287" s="44"/>
      <c r="AS287" s="44"/>
      <c r="AT287" s="75"/>
      <c r="AU287" s="44"/>
      <c r="AV287" s="44"/>
      <c r="AW287" s="44"/>
      <c r="AX287" s="44"/>
      <c r="AY287" s="44"/>
      <c r="AZ287" s="44"/>
      <c r="BA287" s="44"/>
      <c r="BB287" s="44"/>
      <c r="BC287" s="44"/>
      <c r="BD287" s="44"/>
      <c r="BE287" s="44"/>
      <c r="BF287" s="44"/>
      <c r="BH287" s="40"/>
      <c r="BI287" s="44"/>
      <c r="BJ287" s="75"/>
      <c r="BK287" s="44"/>
      <c r="BL287" s="44"/>
      <c r="BM287" s="44"/>
      <c r="BN287" s="44"/>
      <c r="BO287" s="44"/>
      <c r="BP287" s="44"/>
      <c r="BQ287" s="44"/>
      <c r="BR287" s="44"/>
      <c r="BS287" s="44"/>
      <c r="BT287" s="44"/>
      <c r="BU287" s="44"/>
      <c r="BV287" s="44"/>
    </row>
    <row r="288" spans="9:74" ht="15.75" x14ac:dyDescent="0.25">
      <c r="I288" s="79"/>
      <c r="J288" s="52"/>
      <c r="K288" s="39"/>
      <c r="M288" s="40"/>
      <c r="N288" s="44"/>
      <c r="O288" s="44"/>
      <c r="P288" s="44"/>
      <c r="Q288" s="44"/>
      <c r="R288" s="44"/>
      <c r="S288" s="44"/>
      <c r="T288" s="44"/>
      <c r="U288" s="44"/>
      <c r="V288" s="44"/>
      <c r="W288" s="44"/>
      <c r="X288" s="44"/>
      <c r="Y288" s="44"/>
      <c r="Z288" s="44"/>
      <c r="AA288" s="44"/>
      <c r="AB288" s="35"/>
      <c r="AC288" s="40"/>
      <c r="AD288" s="40"/>
      <c r="AE288" s="75"/>
      <c r="AF288" s="44"/>
      <c r="AG288" s="44"/>
      <c r="AH288" s="44"/>
      <c r="AI288" s="44"/>
      <c r="AJ288" s="44"/>
      <c r="AK288" s="44"/>
      <c r="AL288" s="44"/>
      <c r="AM288" s="44"/>
      <c r="AN288" s="44"/>
      <c r="AO288" s="44"/>
      <c r="AP288" s="44"/>
      <c r="AQ288" s="44"/>
      <c r="AR288" s="44"/>
      <c r="AS288" s="44"/>
      <c r="AT288" s="75"/>
      <c r="AU288" s="44"/>
      <c r="AV288" s="44"/>
      <c r="AW288" s="44"/>
      <c r="AX288" s="44"/>
      <c r="AY288" s="44"/>
      <c r="AZ288" s="44"/>
      <c r="BA288" s="44"/>
      <c r="BB288" s="44"/>
      <c r="BC288" s="44"/>
      <c r="BD288" s="44"/>
      <c r="BE288" s="44"/>
      <c r="BF288" s="44"/>
      <c r="BH288" s="40"/>
      <c r="BI288" s="44"/>
      <c r="BJ288" s="75"/>
      <c r="BK288" s="44"/>
      <c r="BL288" s="44"/>
      <c r="BM288" s="44"/>
      <c r="BN288" s="44"/>
      <c r="BO288" s="44"/>
      <c r="BP288" s="44"/>
      <c r="BQ288" s="44"/>
      <c r="BR288" s="44"/>
      <c r="BS288" s="44"/>
      <c r="BT288" s="44"/>
      <c r="BU288" s="44"/>
      <c r="BV288" s="44"/>
    </row>
    <row r="289" spans="9:74" ht="15.75" x14ac:dyDescent="0.25">
      <c r="I289" s="79"/>
      <c r="J289" s="52"/>
      <c r="K289" s="39"/>
      <c r="M289" s="40"/>
      <c r="N289" s="44"/>
      <c r="O289" s="44"/>
      <c r="P289" s="44"/>
      <c r="Q289" s="44"/>
      <c r="R289" s="44"/>
      <c r="S289" s="44"/>
      <c r="T289" s="44"/>
      <c r="U289" s="44"/>
      <c r="V289" s="44"/>
      <c r="W289" s="44"/>
      <c r="X289" s="44"/>
      <c r="Y289" s="44"/>
      <c r="Z289" s="44"/>
      <c r="AA289" s="44"/>
      <c r="AB289" s="35"/>
      <c r="AC289" s="40"/>
      <c r="AD289" s="40"/>
      <c r="AE289" s="75"/>
      <c r="AF289" s="44"/>
      <c r="AG289" s="44"/>
      <c r="AH289" s="44"/>
      <c r="AI289" s="44"/>
      <c r="AJ289" s="44"/>
      <c r="AK289" s="44"/>
      <c r="AL289" s="44"/>
      <c r="AM289" s="44"/>
      <c r="AN289" s="44"/>
      <c r="AO289" s="44"/>
      <c r="AP289" s="44"/>
      <c r="AQ289" s="44"/>
      <c r="AR289" s="44"/>
      <c r="AS289" s="44"/>
      <c r="AT289" s="75"/>
      <c r="AU289" s="44"/>
      <c r="AV289" s="44"/>
      <c r="AW289" s="44"/>
      <c r="AX289" s="44"/>
      <c r="AY289" s="44"/>
      <c r="AZ289" s="44"/>
      <c r="BA289" s="44"/>
      <c r="BB289" s="44"/>
      <c r="BC289" s="44"/>
      <c r="BD289" s="44"/>
      <c r="BE289" s="44"/>
      <c r="BF289" s="44"/>
      <c r="BH289" s="40"/>
      <c r="BI289" s="44"/>
      <c r="BJ289" s="75"/>
      <c r="BK289" s="44"/>
      <c r="BL289" s="44"/>
      <c r="BM289" s="44"/>
      <c r="BN289" s="44"/>
      <c r="BO289" s="44"/>
      <c r="BP289" s="44"/>
      <c r="BQ289" s="44"/>
      <c r="BR289" s="44"/>
      <c r="BS289" s="44"/>
      <c r="BT289" s="44"/>
      <c r="BU289" s="44"/>
      <c r="BV289" s="44"/>
    </row>
    <row r="290" spans="9:74" ht="15.75" x14ac:dyDescent="0.25">
      <c r="I290" s="79"/>
      <c r="J290" s="52"/>
      <c r="K290" s="39"/>
      <c r="M290" s="40"/>
      <c r="N290" s="44"/>
      <c r="O290" s="44"/>
      <c r="P290" s="44"/>
      <c r="Q290" s="44"/>
      <c r="R290" s="44"/>
      <c r="S290" s="44"/>
      <c r="T290" s="44"/>
      <c r="U290" s="44"/>
      <c r="V290" s="44"/>
      <c r="W290" s="44"/>
      <c r="X290" s="44"/>
      <c r="Y290" s="44"/>
      <c r="Z290" s="44"/>
      <c r="AA290" s="44"/>
      <c r="AB290" s="35"/>
      <c r="AC290" s="40"/>
      <c r="AD290" s="40"/>
      <c r="AE290" s="75"/>
      <c r="AF290" s="44"/>
      <c r="AG290" s="44"/>
      <c r="AH290" s="44"/>
      <c r="AI290" s="44"/>
      <c r="AJ290" s="44"/>
      <c r="AK290" s="44"/>
      <c r="AL290" s="44"/>
      <c r="AM290" s="44"/>
      <c r="AN290" s="44"/>
      <c r="AO290" s="44"/>
      <c r="AP290" s="44"/>
      <c r="AQ290" s="44"/>
      <c r="AR290" s="44"/>
      <c r="AS290" s="44"/>
      <c r="AT290" s="75"/>
      <c r="AU290" s="44"/>
      <c r="AV290" s="44"/>
      <c r="AW290" s="44"/>
      <c r="AX290" s="44"/>
      <c r="AY290" s="44"/>
      <c r="AZ290" s="44"/>
      <c r="BA290" s="44"/>
      <c r="BB290" s="44"/>
      <c r="BC290" s="44"/>
      <c r="BD290" s="44"/>
      <c r="BE290" s="44"/>
      <c r="BF290" s="44"/>
      <c r="BH290" s="40"/>
      <c r="BI290" s="44"/>
      <c r="BJ290" s="75"/>
      <c r="BK290" s="44"/>
      <c r="BL290" s="44"/>
      <c r="BM290" s="44"/>
      <c r="BN290" s="44"/>
      <c r="BO290" s="44"/>
      <c r="BP290" s="44"/>
      <c r="BQ290" s="44"/>
      <c r="BR290" s="44"/>
      <c r="BS290" s="44"/>
      <c r="BT290" s="44"/>
      <c r="BU290" s="44"/>
      <c r="BV290" s="44"/>
    </row>
    <row r="291" spans="9:74" ht="15.75" x14ac:dyDescent="0.25">
      <c r="I291" s="79"/>
      <c r="J291" s="52"/>
      <c r="K291" s="39"/>
      <c r="M291" s="40"/>
      <c r="N291" s="44"/>
      <c r="O291" s="44"/>
      <c r="P291" s="44"/>
      <c r="Q291" s="44"/>
      <c r="R291" s="44"/>
      <c r="S291" s="44"/>
      <c r="T291" s="44"/>
      <c r="U291" s="44"/>
      <c r="V291" s="44"/>
      <c r="W291" s="44"/>
      <c r="X291" s="44"/>
      <c r="Y291" s="44"/>
      <c r="Z291" s="44"/>
      <c r="AA291" s="44"/>
      <c r="AB291" s="35"/>
      <c r="AC291" s="40"/>
      <c r="AD291" s="40"/>
      <c r="AE291" s="75"/>
      <c r="AF291" s="44"/>
      <c r="AG291" s="44"/>
      <c r="AH291" s="44"/>
      <c r="AI291" s="44"/>
      <c r="AJ291" s="44"/>
      <c r="AK291" s="44"/>
      <c r="AL291" s="44"/>
      <c r="AM291" s="44"/>
      <c r="AN291" s="44"/>
      <c r="AO291" s="44"/>
      <c r="AP291" s="44"/>
      <c r="AQ291" s="44"/>
      <c r="AR291" s="44"/>
      <c r="AS291" s="44"/>
      <c r="AT291" s="75"/>
      <c r="AU291" s="44"/>
      <c r="AV291" s="44"/>
      <c r="AW291" s="44"/>
      <c r="AX291" s="44"/>
      <c r="AY291" s="44"/>
      <c r="AZ291" s="44"/>
      <c r="BA291" s="44"/>
      <c r="BB291" s="44"/>
      <c r="BC291" s="44"/>
      <c r="BD291" s="44"/>
      <c r="BE291" s="44"/>
      <c r="BF291" s="44"/>
      <c r="BH291" s="40"/>
      <c r="BI291" s="44"/>
      <c r="BJ291" s="75"/>
      <c r="BK291" s="44"/>
      <c r="BL291" s="44"/>
      <c r="BM291" s="44"/>
      <c r="BN291" s="44"/>
      <c r="BO291" s="44"/>
      <c r="BP291" s="44"/>
      <c r="BQ291" s="44"/>
      <c r="BR291" s="44"/>
      <c r="BS291" s="44"/>
      <c r="BT291" s="44"/>
      <c r="BU291" s="44"/>
      <c r="BV291" s="44"/>
    </row>
    <row r="292" spans="9:74" ht="15.75" x14ac:dyDescent="0.25">
      <c r="I292" s="79"/>
      <c r="J292" s="52"/>
      <c r="K292" s="39"/>
      <c r="M292" s="40"/>
      <c r="N292" s="44"/>
      <c r="O292" s="44"/>
      <c r="P292" s="44"/>
      <c r="Q292" s="44"/>
      <c r="R292" s="44"/>
      <c r="S292" s="44"/>
      <c r="T292" s="44"/>
      <c r="U292" s="44"/>
      <c r="V292" s="44"/>
      <c r="W292" s="44"/>
      <c r="X292" s="44"/>
      <c r="Y292" s="44"/>
      <c r="Z292" s="44"/>
      <c r="AA292" s="44"/>
      <c r="AB292" s="35"/>
      <c r="AC292" s="40"/>
      <c r="AD292" s="40"/>
      <c r="AE292" s="75"/>
      <c r="AF292" s="44"/>
      <c r="AG292" s="44"/>
      <c r="AH292" s="44"/>
      <c r="AI292" s="44"/>
      <c r="AJ292" s="44"/>
      <c r="AK292" s="44"/>
      <c r="AL292" s="44"/>
      <c r="AM292" s="44"/>
      <c r="AN292" s="44"/>
      <c r="AO292" s="44"/>
      <c r="AP292" s="44"/>
      <c r="AQ292" s="44"/>
      <c r="AR292" s="44"/>
      <c r="AS292" s="44"/>
      <c r="AT292" s="75"/>
      <c r="AU292" s="44"/>
      <c r="AV292" s="44"/>
      <c r="AW292" s="44"/>
      <c r="AX292" s="44"/>
      <c r="AY292" s="44"/>
      <c r="AZ292" s="44"/>
      <c r="BA292" s="44"/>
      <c r="BB292" s="44"/>
      <c r="BC292" s="44"/>
      <c r="BD292" s="44"/>
      <c r="BE292" s="44"/>
      <c r="BF292" s="44"/>
      <c r="BH292" s="40"/>
      <c r="BI292" s="44"/>
      <c r="BJ292" s="75"/>
      <c r="BK292" s="44"/>
      <c r="BL292" s="44"/>
      <c r="BM292" s="44"/>
      <c r="BN292" s="44"/>
      <c r="BO292" s="44"/>
      <c r="BP292" s="44"/>
      <c r="BQ292" s="44"/>
      <c r="BR292" s="44"/>
      <c r="BS292" s="44"/>
      <c r="BT292" s="44"/>
      <c r="BU292" s="44"/>
      <c r="BV292" s="44"/>
    </row>
    <row r="293" spans="9:74" ht="15.75" x14ac:dyDescent="0.25">
      <c r="I293" s="79"/>
      <c r="J293" s="52"/>
      <c r="K293" s="39"/>
      <c r="M293" s="40"/>
      <c r="N293" s="44"/>
      <c r="O293" s="44"/>
      <c r="P293" s="44"/>
      <c r="Q293" s="44"/>
      <c r="R293" s="44"/>
      <c r="S293" s="44"/>
      <c r="T293" s="44"/>
      <c r="U293" s="44"/>
      <c r="V293" s="44"/>
      <c r="W293" s="44"/>
      <c r="X293" s="44"/>
      <c r="Y293" s="44"/>
      <c r="Z293" s="44"/>
      <c r="AA293" s="44"/>
      <c r="AB293" s="35"/>
      <c r="AC293" s="40"/>
      <c r="AD293" s="40"/>
      <c r="AE293" s="75"/>
      <c r="AF293" s="44"/>
      <c r="AG293" s="44"/>
      <c r="AH293" s="44"/>
      <c r="AI293" s="44"/>
      <c r="AJ293" s="44"/>
      <c r="AK293" s="44"/>
      <c r="AL293" s="44"/>
      <c r="AM293" s="44"/>
      <c r="AN293" s="44"/>
      <c r="AO293" s="44"/>
      <c r="AP293" s="44"/>
      <c r="AQ293" s="44"/>
      <c r="AR293" s="44"/>
      <c r="AS293" s="44"/>
      <c r="AT293" s="75"/>
      <c r="AU293" s="44"/>
      <c r="AV293" s="44"/>
      <c r="AW293" s="44"/>
      <c r="AX293" s="44"/>
      <c r="AY293" s="44"/>
      <c r="AZ293" s="44"/>
      <c r="BA293" s="44"/>
      <c r="BB293" s="44"/>
      <c r="BC293" s="44"/>
      <c r="BD293" s="44"/>
      <c r="BE293" s="44"/>
      <c r="BF293" s="44"/>
      <c r="BH293" s="40"/>
      <c r="BI293" s="44"/>
      <c r="BJ293" s="75"/>
      <c r="BK293" s="44"/>
      <c r="BL293" s="44"/>
      <c r="BM293" s="44"/>
      <c r="BN293" s="44"/>
      <c r="BO293" s="44"/>
      <c r="BP293" s="44"/>
      <c r="BQ293" s="44"/>
      <c r="BR293" s="44"/>
      <c r="BS293" s="44"/>
      <c r="BT293" s="44"/>
      <c r="BU293" s="44"/>
      <c r="BV293" s="44"/>
    </row>
    <row r="294" spans="9:74" ht="15.75" x14ac:dyDescent="0.25">
      <c r="I294" s="79"/>
      <c r="J294" s="52"/>
      <c r="K294" s="39"/>
      <c r="M294" s="40"/>
      <c r="N294" s="44"/>
      <c r="O294" s="44"/>
      <c r="P294" s="44"/>
      <c r="Q294" s="44"/>
      <c r="R294" s="44"/>
      <c r="S294" s="44"/>
      <c r="T294" s="44"/>
      <c r="U294" s="44"/>
      <c r="V294" s="44"/>
      <c r="W294" s="44"/>
      <c r="X294" s="44"/>
      <c r="Y294" s="44"/>
      <c r="Z294" s="44"/>
      <c r="AA294" s="44"/>
      <c r="AB294" s="35"/>
      <c r="AC294" s="40"/>
      <c r="AD294" s="40"/>
      <c r="AE294" s="75"/>
      <c r="AF294" s="44"/>
      <c r="AG294" s="44"/>
      <c r="AH294" s="44"/>
      <c r="AI294" s="44"/>
      <c r="AJ294" s="44"/>
      <c r="AK294" s="44"/>
      <c r="AL294" s="44"/>
      <c r="AM294" s="44"/>
      <c r="AN294" s="44"/>
      <c r="AO294" s="44"/>
      <c r="AP294" s="44"/>
      <c r="AQ294" s="44"/>
      <c r="AR294" s="44"/>
      <c r="AS294" s="44"/>
      <c r="AT294" s="75"/>
      <c r="AU294" s="44"/>
      <c r="AV294" s="44"/>
      <c r="AW294" s="44"/>
      <c r="AX294" s="44"/>
      <c r="AY294" s="44"/>
      <c r="AZ294" s="44"/>
      <c r="BA294" s="44"/>
      <c r="BB294" s="44"/>
      <c r="BC294" s="44"/>
      <c r="BD294" s="44"/>
      <c r="BE294" s="44"/>
      <c r="BF294" s="44"/>
      <c r="BH294" s="40"/>
      <c r="BI294" s="44"/>
      <c r="BJ294" s="75"/>
      <c r="BK294" s="44"/>
      <c r="BL294" s="44"/>
      <c r="BM294" s="44"/>
      <c r="BN294" s="44"/>
      <c r="BO294" s="44"/>
      <c r="BP294" s="44"/>
      <c r="BQ294" s="44"/>
      <c r="BR294" s="44"/>
      <c r="BS294" s="44"/>
      <c r="BT294" s="44"/>
      <c r="BU294" s="44"/>
      <c r="BV294" s="44"/>
    </row>
    <row r="295" spans="9:74" ht="15.75" x14ac:dyDescent="0.25">
      <c r="I295" s="79"/>
      <c r="J295" s="52"/>
      <c r="K295" s="39"/>
      <c r="M295" s="40"/>
      <c r="N295" s="44"/>
      <c r="O295" s="44"/>
      <c r="P295" s="44"/>
      <c r="Q295" s="44"/>
      <c r="R295" s="44"/>
      <c r="S295" s="44"/>
      <c r="T295" s="44"/>
      <c r="U295" s="44"/>
      <c r="V295" s="44"/>
      <c r="W295" s="44"/>
      <c r="X295" s="44"/>
      <c r="Y295" s="44"/>
      <c r="Z295" s="44"/>
      <c r="AA295" s="44"/>
      <c r="AB295" s="35"/>
      <c r="AC295" s="40"/>
      <c r="AD295" s="40"/>
      <c r="AE295" s="75"/>
      <c r="AF295" s="44"/>
      <c r="AG295" s="44"/>
      <c r="AH295" s="44"/>
      <c r="AI295" s="44"/>
      <c r="AJ295" s="44"/>
      <c r="AK295" s="44"/>
      <c r="AL295" s="44"/>
      <c r="AM295" s="44"/>
      <c r="AN295" s="44"/>
      <c r="AO295" s="44"/>
      <c r="AP295" s="44"/>
      <c r="AQ295" s="44"/>
      <c r="AR295" s="44"/>
      <c r="AS295" s="44"/>
      <c r="AT295" s="75"/>
      <c r="AU295" s="44"/>
      <c r="AV295" s="44"/>
      <c r="AW295" s="44"/>
      <c r="AX295" s="44"/>
      <c r="AY295" s="44"/>
      <c r="AZ295" s="44"/>
      <c r="BA295" s="44"/>
      <c r="BB295" s="44"/>
      <c r="BC295" s="44"/>
      <c r="BD295" s="44"/>
      <c r="BE295" s="44"/>
      <c r="BF295" s="44"/>
      <c r="BH295" s="40"/>
      <c r="BI295" s="44"/>
      <c r="BJ295" s="75"/>
      <c r="BK295" s="44"/>
      <c r="BL295" s="44"/>
      <c r="BM295" s="44"/>
      <c r="BN295" s="44"/>
      <c r="BO295" s="44"/>
      <c r="BP295" s="44"/>
      <c r="BQ295" s="44"/>
      <c r="BR295" s="44"/>
      <c r="BS295" s="44"/>
      <c r="BT295" s="44"/>
      <c r="BU295" s="44"/>
      <c r="BV295" s="44"/>
    </row>
    <row r="296" spans="9:74" ht="15.75" x14ac:dyDescent="0.25">
      <c r="I296" s="79"/>
      <c r="J296" s="52"/>
      <c r="K296" s="39"/>
      <c r="M296" s="40"/>
      <c r="N296" s="44"/>
      <c r="O296" s="44"/>
      <c r="P296" s="44"/>
      <c r="Q296" s="44"/>
      <c r="R296" s="44"/>
      <c r="S296" s="44"/>
      <c r="T296" s="44"/>
      <c r="U296" s="44"/>
      <c r="V296" s="44"/>
      <c r="W296" s="44"/>
      <c r="X296" s="44"/>
      <c r="Y296" s="44"/>
      <c r="Z296" s="44"/>
      <c r="AA296" s="44"/>
      <c r="AB296" s="35"/>
      <c r="AC296" s="40"/>
      <c r="AD296" s="40"/>
      <c r="AE296" s="75"/>
      <c r="AF296" s="44"/>
      <c r="AG296" s="44"/>
      <c r="AH296" s="44"/>
      <c r="AI296" s="44"/>
      <c r="AJ296" s="44"/>
      <c r="AK296" s="44"/>
      <c r="AL296" s="44"/>
      <c r="AM296" s="44"/>
      <c r="AN296" s="44"/>
      <c r="AO296" s="44"/>
      <c r="AP296" s="44"/>
      <c r="AQ296" s="44"/>
      <c r="AR296" s="44"/>
      <c r="AS296" s="44"/>
      <c r="AT296" s="75"/>
      <c r="AU296" s="44"/>
      <c r="AV296" s="44"/>
      <c r="AW296" s="44"/>
      <c r="AX296" s="44"/>
      <c r="AY296" s="44"/>
      <c r="AZ296" s="44"/>
      <c r="BA296" s="44"/>
      <c r="BB296" s="44"/>
      <c r="BC296" s="44"/>
      <c r="BD296" s="44"/>
      <c r="BE296" s="44"/>
      <c r="BF296" s="44"/>
      <c r="BH296" s="40"/>
      <c r="BI296" s="44"/>
      <c r="BJ296" s="75"/>
      <c r="BK296" s="44"/>
      <c r="BL296" s="44"/>
      <c r="BM296" s="44"/>
      <c r="BN296" s="44"/>
      <c r="BO296" s="44"/>
      <c r="BP296" s="44"/>
      <c r="BQ296" s="44"/>
      <c r="BR296" s="44"/>
      <c r="BS296" s="44"/>
      <c r="BT296" s="44"/>
      <c r="BU296" s="44"/>
      <c r="BV296" s="44"/>
    </row>
    <row r="297" spans="9:74" ht="15.75" x14ac:dyDescent="0.25">
      <c r="J297" s="52"/>
      <c r="K297" s="39"/>
      <c r="M297" s="40"/>
      <c r="N297" s="44"/>
      <c r="O297" s="44"/>
      <c r="P297" s="44"/>
      <c r="Q297" s="44"/>
      <c r="R297" s="44"/>
      <c r="S297" s="44"/>
      <c r="T297" s="44"/>
      <c r="U297" s="44"/>
      <c r="V297" s="44"/>
      <c r="W297" s="44"/>
      <c r="X297" s="44"/>
      <c r="Y297" s="44"/>
      <c r="Z297" s="44"/>
      <c r="AA297" s="44"/>
      <c r="AB297" s="35"/>
      <c r="AC297" s="40"/>
      <c r="AD297" s="40"/>
      <c r="AE297" s="75"/>
      <c r="AF297" s="44"/>
      <c r="AG297" s="44"/>
      <c r="AH297" s="44"/>
      <c r="AI297" s="44"/>
      <c r="AJ297" s="44"/>
      <c r="AK297" s="44"/>
      <c r="AL297" s="44"/>
      <c r="AM297" s="44"/>
      <c r="AN297" s="44"/>
      <c r="AO297" s="44"/>
      <c r="AP297" s="44"/>
      <c r="AQ297" s="44"/>
      <c r="AR297" s="44"/>
      <c r="AS297" s="44"/>
      <c r="AT297" s="75"/>
      <c r="AU297" s="44"/>
      <c r="AV297" s="44"/>
      <c r="AW297" s="44"/>
      <c r="AX297" s="44"/>
      <c r="AY297" s="44"/>
      <c r="AZ297" s="44"/>
      <c r="BA297" s="44"/>
      <c r="BB297" s="44"/>
      <c r="BC297" s="44"/>
      <c r="BD297" s="44"/>
      <c r="BE297" s="44"/>
      <c r="BF297" s="44"/>
      <c r="BH297" s="40"/>
      <c r="BI297" s="44"/>
      <c r="BJ297" s="75"/>
      <c r="BK297" s="44"/>
      <c r="BL297" s="44"/>
      <c r="BM297" s="44"/>
      <c r="BN297" s="44"/>
      <c r="BO297" s="44"/>
      <c r="BP297" s="44"/>
      <c r="BQ297" s="44"/>
      <c r="BR297" s="44"/>
      <c r="BS297" s="44"/>
      <c r="BT297" s="44"/>
      <c r="BU297" s="44"/>
      <c r="BV297" s="44"/>
    </row>
    <row r="298" spans="9:74" ht="15.75" x14ac:dyDescent="0.25">
      <c r="M298" s="40"/>
      <c r="N298" s="44"/>
      <c r="O298" s="44"/>
      <c r="P298" s="44"/>
      <c r="Q298" s="44"/>
      <c r="R298" s="44"/>
      <c r="S298" s="44"/>
      <c r="T298" s="44"/>
      <c r="U298" s="44"/>
      <c r="V298" s="44"/>
      <c r="W298" s="44"/>
      <c r="X298" s="44"/>
      <c r="Y298" s="44"/>
      <c r="Z298" s="44"/>
      <c r="AA298" s="44"/>
      <c r="AB298" s="35"/>
      <c r="AC298" s="40"/>
      <c r="AD298" s="40"/>
      <c r="AE298" s="75"/>
      <c r="AF298" s="44"/>
      <c r="AG298" s="44"/>
      <c r="AH298" s="44"/>
      <c r="AI298" s="44"/>
      <c r="AJ298" s="44"/>
      <c r="AK298" s="44"/>
      <c r="AL298" s="44"/>
      <c r="AM298" s="44"/>
      <c r="AN298" s="44"/>
      <c r="AO298" s="44"/>
      <c r="AP298" s="44"/>
      <c r="AQ298" s="44"/>
      <c r="AR298" s="44"/>
      <c r="AS298" s="44"/>
      <c r="AT298" s="75"/>
      <c r="AU298" s="44"/>
      <c r="AV298" s="44"/>
      <c r="AW298" s="44"/>
      <c r="AX298" s="44"/>
      <c r="AY298" s="44"/>
      <c r="AZ298" s="44"/>
      <c r="BA298" s="44"/>
      <c r="BB298" s="44"/>
      <c r="BC298" s="44"/>
      <c r="BD298" s="44"/>
      <c r="BE298" s="44"/>
      <c r="BF298" s="44"/>
      <c r="BH298" s="40"/>
      <c r="BI298" s="44"/>
      <c r="BJ298" s="75"/>
      <c r="BK298" s="44"/>
      <c r="BL298" s="44"/>
      <c r="BM298" s="44"/>
      <c r="BN298" s="44"/>
      <c r="BO298" s="44"/>
      <c r="BP298" s="44"/>
      <c r="BQ298" s="44"/>
      <c r="BR298" s="44"/>
      <c r="BS298" s="44"/>
      <c r="BT298" s="44"/>
      <c r="BU298" s="44"/>
      <c r="BV298" s="44"/>
    </row>
    <row r="299" spans="9:74" ht="15.75" x14ac:dyDescent="0.25">
      <c r="M299" s="40"/>
      <c r="N299" s="44"/>
      <c r="O299" s="44"/>
      <c r="P299" s="44"/>
      <c r="Q299" s="44"/>
      <c r="R299" s="44"/>
      <c r="S299" s="44"/>
      <c r="T299" s="44"/>
      <c r="U299" s="44"/>
      <c r="V299" s="44"/>
      <c r="W299" s="44"/>
      <c r="X299" s="44"/>
      <c r="Y299" s="44"/>
      <c r="Z299" s="44"/>
      <c r="AA299" s="44"/>
      <c r="AB299" s="35"/>
      <c r="AC299" s="40"/>
      <c r="AD299" s="40"/>
      <c r="AE299" s="75"/>
      <c r="AF299" s="44"/>
      <c r="AG299" s="44"/>
      <c r="AH299" s="44"/>
      <c r="AI299" s="44"/>
      <c r="AJ299" s="44"/>
      <c r="AK299" s="44"/>
      <c r="AL299" s="44"/>
      <c r="AM299" s="44"/>
      <c r="AN299" s="44"/>
      <c r="AO299" s="44"/>
      <c r="AP299" s="44"/>
      <c r="AQ299" s="44"/>
      <c r="AR299" s="44"/>
      <c r="AS299" s="44"/>
      <c r="AT299" s="75"/>
      <c r="AU299" s="44"/>
      <c r="AV299" s="44"/>
      <c r="AW299" s="44"/>
      <c r="AX299" s="44"/>
      <c r="AY299" s="44"/>
      <c r="AZ299" s="44"/>
      <c r="BA299" s="44"/>
      <c r="BB299" s="44"/>
      <c r="BC299" s="44"/>
      <c r="BD299" s="44"/>
      <c r="BE299" s="44"/>
      <c r="BF299" s="44"/>
      <c r="BH299" s="40"/>
      <c r="BI299" s="44"/>
      <c r="BJ299" s="75"/>
      <c r="BK299" s="44"/>
      <c r="BL299" s="44"/>
      <c r="BM299" s="44"/>
      <c r="BN299" s="44"/>
      <c r="BO299" s="44"/>
      <c r="BP299" s="44"/>
      <c r="BQ299" s="44"/>
      <c r="BR299" s="44"/>
      <c r="BS299" s="44"/>
      <c r="BT299" s="44"/>
      <c r="BU299" s="44"/>
      <c r="BV299" s="44"/>
    </row>
    <row r="300" spans="9:74" ht="15.75" x14ac:dyDescent="0.25">
      <c r="M300" s="40"/>
      <c r="N300" s="44"/>
      <c r="O300" s="44"/>
      <c r="P300" s="44"/>
      <c r="Q300" s="44"/>
      <c r="R300" s="44"/>
      <c r="S300" s="44"/>
      <c r="T300" s="44"/>
      <c r="U300" s="44"/>
      <c r="V300" s="44"/>
      <c r="W300" s="44"/>
      <c r="X300" s="44"/>
      <c r="Y300" s="44"/>
      <c r="Z300" s="44"/>
      <c r="AA300" s="44"/>
      <c r="AB300" s="35"/>
      <c r="AC300" s="40"/>
      <c r="AD300" s="40"/>
      <c r="AE300" s="75"/>
      <c r="AF300" s="44"/>
      <c r="AG300" s="44"/>
      <c r="AH300" s="44"/>
      <c r="AI300" s="44"/>
      <c r="AJ300" s="44"/>
      <c r="AK300" s="44"/>
      <c r="AL300" s="44"/>
      <c r="AM300" s="44"/>
      <c r="AN300" s="44"/>
      <c r="AO300" s="44"/>
      <c r="AP300" s="44"/>
      <c r="AQ300" s="44"/>
      <c r="AR300" s="44"/>
      <c r="AS300" s="44"/>
      <c r="AT300" s="75"/>
      <c r="AU300" s="44"/>
      <c r="AV300" s="44"/>
      <c r="AW300" s="44"/>
      <c r="AX300" s="44"/>
      <c r="AY300" s="44"/>
      <c r="AZ300" s="44"/>
      <c r="BA300" s="44"/>
      <c r="BB300" s="44"/>
      <c r="BC300" s="44"/>
      <c r="BD300" s="44"/>
      <c r="BE300" s="44"/>
      <c r="BF300" s="44"/>
      <c r="BH300" s="40"/>
      <c r="BI300" s="44"/>
      <c r="BJ300" s="75"/>
      <c r="BK300" s="44"/>
      <c r="BL300" s="44"/>
      <c r="BM300" s="44"/>
      <c r="BN300" s="44"/>
      <c r="BO300" s="44"/>
      <c r="BP300" s="44"/>
      <c r="BQ300" s="44"/>
      <c r="BR300" s="44"/>
      <c r="BS300" s="44"/>
      <c r="BT300" s="44"/>
      <c r="BU300" s="44"/>
      <c r="BV300" s="44"/>
    </row>
    <row r="301" spans="9:74" ht="15.75" x14ac:dyDescent="0.25">
      <c r="M301" s="40"/>
      <c r="N301" s="44"/>
      <c r="O301" s="44"/>
      <c r="P301" s="44"/>
      <c r="Q301" s="44"/>
      <c r="R301" s="44"/>
      <c r="S301" s="44"/>
      <c r="T301" s="44"/>
      <c r="U301" s="44"/>
      <c r="V301" s="44"/>
      <c r="W301" s="44"/>
      <c r="X301" s="44"/>
      <c r="Y301" s="44"/>
      <c r="Z301" s="44"/>
      <c r="AA301" s="44"/>
      <c r="AB301" s="35"/>
      <c r="AC301" s="40"/>
      <c r="AD301" s="40"/>
      <c r="AE301" s="75"/>
      <c r="AF301" s="44"/>
      <c r="AG301" s="44"/>
      <c r="AH301" s="44"/>
      <c r="AI301" s="44"/>
      <c r="AJ301" s="44"/>
      <c r="AK301" s="44"/>
      <c r="AL301" s="44"/>
      <c r="AM301" s="44"/>
      <c r="AN301" s="44"/>
      <c r="AO301" s="44"/>
      <c r="AP301" s="44"/>
      <c r="AQ301" s="44"/>
      <c r="AR301" s="44"/>
      <c r="AS301" s="44"/>
      <c r="AT301" s="75"/>
      <c r="AU301" s="44"/>
      <c r="AV301" s="44"/>
      <c r="AW301" s="44"/>
      <c r="AX301" s="44"/>
      <c r="AY301" s="44"/>
      <c r="AZ301" s="44"/>
      <c r="BA301" s="44"/>
      <c r="BB301" s="44"/>
      <c r="BC301" s="44"/>
      <c r="BD301" s="44"/>
      <c r="BE301" s="44"/>
      <c r="BF301" s="44"/>
      <c r="BH301" s="40"/>
      <c r="BI301" s="44"/>
      <c r="BJ301" s="75"/>
      <c r="BK301" s="44"/>
      <c r="BL301" s="44"/>
      <c r="BM301" s="44"/>
      <c r="BN301" s="44"/>
      <c r="BO301" s="44"/>
      <c r="BP301" s="44"/>
      <c r="BQ301" s="44"/>
      <c r="BR301" s="44"/>
      <c r="BS301" s="44"/>
      <c r="BT301" s="44"/>
      <c r="BU301" s="44"/>
      <c r="BV301" s="44"/>
    </row>
    <row r="302" spans="9:74" ht="15.75" x14ac:dyDescent="0.25">
      <c r="M302" s="40"/>
      <c r="N302" s="44"/>
      <c r="O302" s="44"/>
      <c r="P302" s="44"/>
      <c r="Q302" s="44"/>
      <c r="R302" s="44"/>
      <c r="S302" s="44"/>
      <c r="T302" s="44"/>
      <c r="U302" s="44"/>
      <c r="V302" s="44"/>
      <c r="W302" s="44"/>
      <c r="X302" s="44"/>
      <c r="Y302" s="44"/>
      <c r="Z302" s="44"/>
      <c r="AA302" s="44"/>
      <c r="AB302" s="35"/>
      <c r="AC302" s="40"/>
      <c r="AD302" s="40"/>
      <c r="AE302" s="75"/>
      <c r="AF302" s="44"/>
      <c r="AG302" s="44"/>
      <c r="AH302" s="44"/>
      <c r="AI302" s="44"/>
      <c r="AJ302" s="44"/>
      <c r="AK302" s="44"/>
      <c r="AL302" s="44"/>
      <c r="AM302" s="44"/>
      <c r="AN302" s="44"/>
      <c r="AO302" s="44"/>
      <c r="AP302" s="44"/>
      <c r="AQ302" s="44"/>
      <c r="AR302" s="44"/>
      <c r="AS302" s="44"/>
      <c r="AT302" s="75"/>
      <c r="AU302" s="44"/>
      <c r="AV302" s="44"/>
      <c r="AW302" s="44"/>
      <c r="AX302" s="44"/>
      <c r="AY302" s="44"/>
      <c r="AZ302" s="44"/>
      <c r="BA302" s="44"/>
      <c r="BB302" s="44"/>
      <c r="BC302" s="44"/>
      <c r="BD302" s="44"/>
      <c r="BE302" s="44"/>
      <c r="BF302" s="44"/>
      <c r="BH302" s="40"/>
      <c r="BI302" s="44"/>
      <c r="BJ302" s="75"/>
      <c r="BK302" s="44"/>
      <c r="BL302" s="44"/>
      <c r="BM302" s="44"/>
      <c r="BN302" s="44"/>
      <c r="BO302" s="44"/>
      <c r="BP302" s="44"/>
      <c r="BQ302" s="44"/>
      <c r="BR302" s="44"/>
      <c r="BS302" s="44"/>
      <c r="BT302" s="44"/>
      <c r="BU302" s="44"/>
      <c r="BV302" s="44"/>
    </row>
    <row r="303" spans="9:74" ht="15.75" x14ac:dyDescent="0.25">
      <c r="M303" s="40"/>
      <c r="N303" s="44"/>
      <c r="O303" s="44"/>
      <c r="P303" s="44"/>
      <c r="Q303" s="44"/>
      <c r="R303" s="44"/>
      <c r="S303" s="44"/>
      <c r="T303" s="44"/>
      <c r="U303" s="44"/>
      <c r="V303" s="44"/>
      <c r="W303" s="44"/>
      <c r="X303" s="44"/>
      <c r="Y303" s="44"/>
      <c r="Z303" s="44"/>
      <c r="AA303" s="44"/>
      <c r="AB303" s="35"/>
      <c r="AC303" s="40"/>
      <c r="AD303" s="40"/>
      <c r="AE303" s="75"/>
      <c r="AF303" s="44"/>
      <c r="AG303" s="44"/>
      <c r="AH303" s="44"/>
      <c r="AI303" s="44"/>
      <c r="AJ303" s="44"/>
      <c r="AK303" s="44"/>
      <c r="AL303" s="44"/>
      <c r="AM303" s="44"/>
      <c r="AN303" s="44"/>
      <c r="AO303" s="44"/>
      <c r="AP303" s="44"/>
      <c r="AQ303" s="44"/>
      <c r="AR303" s="44"/>
      <c r="AS303" s="44"/>
      <c r="AT303" s="75"/>
      <c r="AU303" s="44"/>
      <c r="AV303" s="44"/>
      <c r="AW303" s="44"/>
      <c r="AX303" s="44"/>
      <c r="AY303" s="44"/>
      <c r="AZ303" s="44"/>
      <c r="BA303" s="44"/>
      <c r="BB303" s="44"/>
      <c r="BC303" s="44"/>
      <c r="BD303" s="44"/>
      <c r="BE303" s="44"/>
      <c r="BF303" s="44"/>
      <c r="BH303" s="40"/>
      <c r="BI303" s="44"/>
      <c r="BJ303" s="75"/>
      <c r="BK303" s="44"/>
      <c r="BL303" s="44"/>
      <c r="BM303" s="44"/>
      <c r="BN303" s="44"/>
      <c r="BO303" s="44"/>
      <c r="BP303" s="44"/>
      <c r="BQ303" s="44"/>
      <c r="BR303" s="44"/>
      <c r="BS303" s="44"/>
      <c r="BT303" s="44"/>
      <c r="BU303" s="44"/>
      <c r="BV303" s="44"/>
    </row>
    <row r="304" spans="9:74" ht="15.75" x14ac:dyDescent="0.25">
      <c r="M304" s="40"/>
      <c r="N304" s="44"/>
      <c r="O304" s="44"/>
      <c r="P304" s="44"/>
      <c r="Q304" s="44"/>
      <c r="R304" s="44"/>
      <c r="S304" s="44"/>
      <c r="T304" s="44"/>
      <c r="U304" s="44"/>
      <c r="V304" s="44"/>
      <c r="W304" s="44"/>
      <c r="X304" s="44"/>
      <c r="Y304" s="44"/>
      <c r="Z304" s="44"/>
      <c r="AA304" s="44"/>
      <c r="AB304" s="35"/>
      <c r="AC304" s="40"/>
      <c r="AD304" s="40"/>
      <c r="AE304" s="75"/>
      <c r="AF304" s="44"/>
      <c r="AG304" s="44"/>
      <c r="AH304" s="44"/>
      <c r="AI304" s="44"/>
      <c r="AJ304" s="44"/>
      <c r="AK304" s="44"/>
      <c r="AL304" s="44"/>
      <c r="AM304" s="44"/>
      <c r="AN304" s="44"/>
      <c r="AO304" s="44"/>
      <c r="AP304" s="44"/>
      <c r="AQ304" s="44"/>
      <c r="AR304" s="44"/>
      <c r="AS304" s="44"/>
      <c r="AT304" s="75"/>
      <c r="AU304" s="44"/>
      <c r="AV304" s="44"/>
      <c r="AW304" s="44"/>
      <c r="AX304" s="44"/>
      <c r="AY304" s="44"/>
      <c r="AZ304" s="44"/>
      <c r="BA304" s="44"/>
      <c r="BB304" s="44"/>
      <c r="BC304" s="44"/>
      <c r="BD304" s="44"/>
      <c r="BE304" s="44"/>
      <c r="BF304" s="44"/>
      <c r="BH304" s="40"/>
      <c r="BI304" s="44"/>
      <c r="BJ304" s="75"/>
      <c r="BK304" s="44"/>
      <c r="BL304" s="44"/>
      <c r="BM304" s="44"/>
      <c r="BN304" s="44"/>
      <c r="BO304" s="44"/>
      <c r="BP304" s="44"/>
      <c r="BQ304" s="44"/>
      <c r="BR304" s="44"/>
      <c r="BS304" s="44"/>
      <c r="BT304" s="44"/>
      <c r="BU304" s="44"/>
      <c r="BV304" s="44"/>
    </row>
    <row r="305" spans="13:74" ht="15.75" x14ac:dyDescent="0.25">
      <c r="M305" s="40"/>
      <c r="N305" s="44"/>
      <c r="O305" s="44"/>
      <c r="P305" s="44"/>
      <c r="Q305" s="44"/>
      <c r="R305" s="44"/>
      <c r="S305" s="44"/>
      <c r="T305" s="44"/>
      <c r="U305" s="44"/>
      <c r="V305" s="44"/>
      <c r="W305" s="44"/>
      <c r="X305" s="44"/>
      <c r="Y305" s="44"/>
      <c r="Z305" s="44"/>
      <c r="AA305" s="44"/>
      <c r="AB305" s="35"/>
      <c r="AC305" s="40"/>
      <c r="AD305" s="40"/>
      <c r="AE305" s="75"/>
      <c r="AF305" s="44"/>
      <c r="AG305" s="44"/>
      <c r="AH305" s="44"/>
      <c r="AI305" s="44"/>
      <c r="AJ305" s="44"/>
      <c r="AK305" s="44"/>
      <c r="AL305" s="44"/>
      <c r="AM305" s="44"/>
      <c r="AN305" s="44"/>
      <c r="AO305" s="44"/>
      <c r="AP305" s="44"/>
      <c r="AQ305" s="44"/>
      <c r="AR305" s="44"/>
      <c r="AS305" s="44"/>
      <c r="AT305" s="75"/>
      <c r="AU305" s="44"/>
      <c r="AV305" s="44"/>
      <c r="AW305" s="44"/>
      <c r="AX305" s="44"/>
      <c r="AY305" s="44"/>
      <c r="AZ305" s="44"/>
      <c r="BA305" s="44"/>
      <c r="BB305" s="44"/>
      <c r="BC305" s="44"/>
      <c r="BD305" s="44"/>
      <c r="BE305" s="44"/>
      <c r="BF305" s="44"/>
      <c r="BH305" s="40"/>
      <c r="BI305" s="44"/>
      <c r="BJ305" s="75"/>
      <c r="BK305" s="44"/>
      <c r="BL305" s="44"/>
      <c r="BM305" s="44"/>
      <c r="BN305" s="44"/>
      <c r="BO305" s="44"/>
      <c r="BP305" s="44"/>
      <c r="BQ305" s="44"/>
      <c r="BR305" s="44"/>
      <c r="BS305" s="44"/>
      <c r="BT305" s="44"/>
      <c r="BU305" s="44"/>
      <c r="BV305" s="44"/>
    </row>
    <row r="306" spans="13:74" ht="15.75" x14ac:dyDescent="0.25">
      <c r="M306" s="40"/>
      <c r="N306" s="44"/>
      <c r="O306" s="44"/>
      <c r="P306" s="44"/>
      <c r="Q306" s="44"/>
      <c r="R306" s="44"/>
      <c r="S306" s="44"/>
      <c r="T306" s="44"/>
      <c r="U306" s="44"/>
      <c r="V306" s="44"/>
      <c r="W306" s="44"/>
      <c r="X306" s="44"/>
      <c r="Y306" s="44"/>
      <c r="Z306" s="44"/>
      <c r="AA306" s="44"/>
      <c r="AB306" s="35"/>
      <c r="AC306" s="40"/>
      <c r="AD306" s="40"/>
      <c r="AE306" s="75"/>
      <c r="AF306" s="44"/>
      <c r="AG306" s="44"/>
      <c r="AH306" s="44"/>
      <c r="AI306" s="44"/>
      <c r="AJ306" s="44"/>
      <c r="AK306" s="44"/>
      <c r="AL306" s="44"/>
      <c r="AM306" s="44"/>
      <c r="AN306" s="44"/>
      <c r="AO306" s="44"/>
      <c r="AP306" s="44"/>
      <c r="AQ306" s="44"/>
      <c r="AR306" s="44"/>
      <c r="AS306" s="44"/>
      <c r="AT306" s="75"/>
      <c r="AU306" s="44"/>
      <c r="AV306" s="44"/>
      <c r="AW306" s="44"/>
      <c r="AX306" s="44"/>
      <c r="AY306" s="44"/>
      <c r="AZ306" s="44"/>
      <c r="BA306" s="44"/>
      <c r="BB306" s="44"/>
      <c r="BC306" s="44"/>
      <c r="BD306" s="44"/>
      <c r="BE306" s="44"/>
      <c r="BF306" s="44"/>
      <c r="BH306" s="40"/>
      <c r="BI306" s="44"/>
      <c r="BJ306" s="75"/>
      <c r="BK306" s="44"/>
      <c r="BL306" s="44"/>
      <c r="BM306" s="44"/>
      <c r="BN306" s="44"/>
      <c r="BO306" s="44"/>
      <c r="BP306" s="44"/>
      <c r="BQ306" s="44"/>
      <c r="BR306" s="44"/>
      <c r="BS306" s="44"/>
      <c r="BT306" s="44"/>
      <c r="BU306" s="44"/>
      <c r="BV306" s="44"/>
    </row>
    <row r="307" spans="13:74" ht="15.75" x14ac:dyDescent="0.25">
      <c r="M307" s="40"/>
      <c r="N307" s="44"/>
      <c r="O307" s="44"/>
      <c r="P307" s="44"/>
      <c r="Q307" s="44"/>
      <c r="R307" s="44"/>
      <c r="S307" s="44"/>
      <c r="T307" s="44"/>
      <c r="U307" s="44"/>
      <c r="V307" s="44"/>
      <c r="W307" s="44"/>
      <c r="X307" s="44"/>
      <c r="Y307" s="44"/>
      <c r="Z307" s="44"/>
      <c r="AA307" s="44"/>
      <c r="AB307" s="35"/>
      <c r="AC307" s="40"/>
      <c r="AD307" s="40"/>
      <c r="AE307" s="75"/>
      <c r="AF307" s="44"/>
      <c r="AG307" s="44"/>
      <c r="AH307" s="44"/>
      <c r="AI307" s="44"/>
      <c r="AJ307" s="44"/>
      <c r="AK307" s="44"/>
      <c r="AL307" s="44"/>
      <c r="AM307" s="44"/>
      <c r="AN307" s="44"/>
      <c r="AO307" s="44"/>
      <c r="AP307" s="44"/>
      <c r="AQ307" s="44"/>
      <c r="AR307" s="44"/>
      <c r="AS307" s="44"/>
      <c r="AT307" s="75"/>
      <c r="AU307" s="44"/>
      <c r="AV307" s="44"/>
      <c r="AW307" s="44"/>
      <c r="AX307" s="44"/>
      <c r="AY307" s="44"/>
      <c r="AZ307" s="44"/>
      <c r="BA307" s="44"/>
      <c r="BB307" s="44"/>
      <c r="BC307" s="44"/>
      <c r="BD307" s="44"/>
      <c r="BE307" s="44"/>
      <c r="BF307" s="44"/>
      <c r="BH307" s="40"/>
      <c r="BI307" s="44"/>
      <c r="BJ307" s="75"/>
      <c r="BK307" s="44"/>
      <c r="BL307" s="44"/>
      <c r="BM307" s="44"/>
      <c r="BN307" s="44"/>
      <c r="BO307" s="44"/>
      <c r="BP307" s="44"/>
      <c r="BQ307" s="44"/>
      <c r="BR307" s="44"/>
      <c r="BS307" s="44"/>
      <c r="BT307" s="44"/>
      <c r="BU307" s="44"/>
      <c r="BV307" s="44"/>
    </row>
    <row r="308" spans="13:74" ht="15.75" x14ac:dyDescent="0.25">
      <c r="M308" s="40"/>
      <c r="N308" s="44"/>
      <c r="O308" s="44"/>
      <c r="P308" s="44"/>
      <c r="Q308" s="44"/>
      <c r="R308" s="44"/>
      <c r="S308" s="44"/>
      <c r="T308" s="44"/>
      <c r="U308" s="44"/>
      <c r="V308" s="44"/>
      <c r="W308" s="44"/>
      <c r="X308" s="44"/>
      <c r="Y308" s="44"/>
      <c r="Z308" s="44"/>
      <c r="AA308" s="44"/>
      <c r="AB308" s="35"/>
      <c r="AC308" s="40"/>
      <c r="AD308" s="40"/>
      <c r="AE308" s="75"/>
      <c r="AF308" s="44"/>
      <c r="AG308" s="44"/>
      <c r="AH308" s="44"/>
      <c r="AI308" s="44"/>
      <c r="AJ308" s="44"/>
      <c r="AK308" s="44"/>
      <c r="AL308" s="44"/>
      <c r="AM308" s="44"/>
      <c r="AN308" s="44"/>
      <c r="AO308" s="44"/>
      <c r="AP308" s="44"/>
      <c r="AQ308" s="44"/>
      <c r="AR308" s="44"/>
      <c r="AS308" s="44"/>
      <c r="AT308" s="75"/>
      <c r="AU308" s="44"/>
      <c r="AV308" s="44"/>
      <c r="AW308" s="44"/>
      <c r="AX308" s="44"/>
      <c r="AY308" s="44"/>
      <c r="AZ308" s="44"/>
      <c r="BA308" s="44"/>
      <c r="BB308" s="44"/>
      <c r="BC308" s="44"/>
      <c r="BD308" s="44"/>
      <c r="BE308" s="44"/>
      <c r="BF308" s="44"/>
      <c r="BH308" s="40"/>
      <c r="BI308" s="44"/>
      <c r="BJ308" s="75"/>
      <c r="BK308" s="44"/>
      <c r="BL308" s="44"/>
      <c r="BM308" s="44"/>
      <c r="BN308" s="44"/>
      <c r="BO308" s="44"/>
      <c r="BP308" s="44"/>
      <c r="BQ308" s="44"/>
      <c r="BR308" s="44"/>
      <c r="BS308" s="44"/>
      <c r="BT308" s="44"/>
      <c r="BU308" s="44"/>
      <c r="BV308" s="44"/>
    </row>
    <row r="309" spans="13:74" ht="15.75" x14ac:dyDescent="0.25">
      <c r="M309" s="40"/>
      <c r="N309" s="44"/>
      <c r="O309" s="44"/>
      <c r="P309" s="44"/>
      <c r="Q309" s="44"/>
      <c r="R309" s="44"/>
      <c r="S309" s="44"/>
      <c r="T309" s="44"/>
      <c r="U309" s="44"/>
      <c r="V309" s="44"/>
      <c r="W309" s="44"/>
      <c r="X309" s="44"/>
      <c r="Y309" s="44"/>
      <c r="Z309" s="44"/>
      <c r="AA309" s="44"/>
      <c r="AB309" s="35"/>
      <c r="AC309" s="40"/>
      <c r="AD309" s="40"/>
      <c r="AE309" s="75"/>
      <c r="AF309" s="44"/>
      <c r="AG309" s="44"/>
      <c r="AH309" s="44"/>
      <c r="AI309" s="44"/>
      <c r="AJ309" s="44"/>
      <c r="AK309" s="44"/>
      <c r="AL309" s="44"/>
      <c r="AM309" s="44"/>
      <c r="AN309" s="44"/>
      <c r="AO309" s="44"/>
      <c r="AP309" s="44"/>
      <c r="AQ309" s="44"/>
      <c r="AR309" s="44"/>
      <c r="AS309" s="44"/>
      <c r="AT309" s="75"/>
      <c r="AU309" s="44"/>
      <c r="AV309" s="44"/>
      <c r="AW309" s="44"/>
      <c r="AX309" s="44"/>
      <c r="AY309" s="44"/>
      <c r="AZ309" s="44"/>
      <c r="BA309" s="44"/>
      <c r="BB309" s="44"/>
      <c r="BC309" s="44"/>
      <c r="BD309" s="44"/>
      <c r="BE309" s="44"/>
      <c r="BF309" s="44"/>
      <c r="BH309" s="40"/>
      <c r="BI309" s="44"/>
      <c r="BJ309" s="75"/>
      <c r="BK309" s="44"/>
      <c r="BL309" s="44"/>
      <c r="BM309" s="44"/>
      <c r="BN309" s="44"/>
      <c r="BO309" s="44"/>
      <c r="BP309" s="44"/>
      <c r="BQ309" s="44"/>
      <c r="BR309" s="44"/>
      <c r="BS309" s="44"/>
      <c r="BT309" s="44"/>
      <c r="BU309" s="44"/>
      <c r="BV309" s="44"/>
    </row>
    <row r="310" spans="13:74" ht="15.75" x14ac:dyDescent="0.25">
      <c r="M310" s="40"/>
      <c r="N310" s="44"/>
      <c r="O310" s="44"/>
      <c r="P310" s="44"/>
      <c r="Q310" s="44"/>
      <c r="R310" s="44"/>
      <c r="S310" s="44"/>
      <c r="T310" s="44"/>
      <c r="U310" s="44"/>
      <c r="V310" s="44"/>
      <c r="W310" s="44"/>
      <c r="X310" s="44"/>
      <c r="Y310" s="44"/>
      <c r="Z310" s="44"/>
      <c r="AA310" s="44"/>
      <c r="AB310" s="35"/>
      <c r="AC310" s="40"/>
      <c r="AD310" s="40"/>
      <c r="AE310" s="75"/>
      <c r="AF310" s="44"/>
      <c r="AG310" s="44"/>
      <c r="AH310" s="44"/>
      <c r="AI310" s="44"/>
      <c r="AJ310" s="44"/>
      <c r="AK310" s="44"/>
      <c r="AL310" s="44"/>
      <c r="AM310" s="44"/>
      <c r="AN310" s="44"/>
      <c r="AO310" s="44"/>
      <c r="AP310" s="44"/>
      <c r="AQ310" s="44"/>
      <c r="AR310" s="44"/>
      <c r="AS310" s="44"/>
      <c r="AT310" s="75"/>
      <c r="AU310" s="44"/>
      <c r="AV310" s="44"/>
      <c r="AW310" s="44"/>
      <c r="AX310" s="44"/>
      <c r="AY310" s="44"/>
      <c r="AZ310" s="44"/>
      <c r="BA310" s="44"/>
      <c r="BB310" s="44"/>
      <c r="BC310" s="44"/>
      <c r="BD310" s="44"/>
      <c r="BE310" s="44"/>
      <c r="BF310" s="44"/>
      <c r="BH310" s="40"/>
      <c r="BI310" s="44"/>
      <c r="BJ310" s="75"/>
      <c r="BK310" s="44"/>
      <c r="BL310" s="44"/>
      <c r="BM310" s="44"/>
      <c r="BN310" s="44"/>
      <c r="BO310" s="44"/>
      <c r="BP310" s="44"/>
      <c r="BQ310" s="44"/>
      <c r="BR310" s="44"/>
      <c r="BS310" s="44"/>
      <c r="BT310" s="44"/>
      <c r="BU310" s="44"/>
      <c r="BV310" s="44"/>
    </row>
    <row r="311" spans="13:74" ht="15.75" x14ac:dyDescent="0.25">
      <c r="M311" s="40"/>
      <c r="N311" s="44"/>
      <c r="O311" s="44"/>
      <c r="P311" s="44"/>
      <c r="Q311" s="44"/>
      <c r="R311" s="44"/>
      <c r="S311" s="44"/>
      <c r="T311" s="44"/>
      <c r="U311" s="44"/>
      <c r="V311" s="44"/>
      <c r="W311" s="44"/>
      <c r="X311" s="44"/>
      <c r="Y311" s="44"/>
      <c r="Z311" s="44"/>
      <c r="AA311" s="44"/>
      <c r="AB311" s="35"/>
      <c r="AC311" s="40"/>
      <c r="AD311" s="40"/>
      <c r="AE311" s="75"/>
      <c r="AF311" s="44"/>
      <c r="AG311" s="44"/>
      <c r="AH311" s="44"/>
      <c r="AI311" s="44"/>
      <c r="AJ311" s="44"/>
      <c r="AK311" s="44"/>
      <c r="AL311" s="44"/>
      <c r="AM311" s="44"/>
      <c r="AN311" s="44"/>
      <c r="AO311" s="44"/>
      <c r="AP311" s="44"/>
      <c r="AQ311" s="44"/>
      <c r="AR311" s="44"/>
      <c r="AS311" s="44"/>
      <c r="AT311" s="75"/>
      <c r="AU311" s="44"/>
      <c r="AV311" s="44"/>
      <c r="AW311" s="44"/>
      <c r="AX311" s="44"/>
      <c r="AY311" s="44"/>
      <c r="AZ311" s="44"/>
      <c r="BA311" s="44"/>
      <c r="BB311" s="44"/>
      <c r="BC311" s="44"/>
      <c r="BD311" s="44"/>
      <c r="BE311" s="44"/>
      <c r="BF311" s="44"/>
      <c r="BH311" s="40"/>
      <c r="BI311" s="44"/>
      <c r="BJ311" s="75"/>
      <c r="BK311" s="44"/>
      <c r="BL311" s="44"/>
      <c r="BM311" s="44"/>
      <c r="BN311" s="44"/>
      <c r="BO311" s="44"/>
      <c r="BP311" s="44"/>
      <c r="BQ311" s="44"/>
      <c r="BR311" s="44"/>
      <c r="BS311" s="44"/>
      <c r="BT311" s="44"/>
      <c r="BU311" s="44"/>
      <c r="BV311" s="44"/>
    </row>
    <row r="312" spans="13:74" ht="15.75" x14ac:dyDescent="0.25">
      <c r="M312" s="40"/>
      <c r="N312" s="44"/>
      <c r="O312" s="44"/>
      <c r="P312" s="44"/>
      <c r="Q312" s="44"/>
      <c r="R312" s="44"/>
      <c r="S312" s="44"/>
      <c r="T312" s="44"/>
      <c r="U312" s="44"/>
      <c r="V312" s="44"/>
      <c r="W312" s="44"/>
      <c r="X312" s="44"/>
      <c r="Y312" s="44"/>
      <c r="Z312" s="44"/>
      <c r="AA312" s="44"/>
      <c r="AB312" s="35"/>
      <c r="AC312" s="40"/>
      <c r="AD312" s="40"/>
      <c r="AE312" s="75"/>
      <c r="AF312" s="44"/>
      <c r="AG312" s="44"/>
      <c r="AH312" s="44"/>
      <c r="AI312" s="44"/>
      <c r="AJ312" s="44"/>
      <c r="AK312" s="44"/>
      <c r="AL312" s="44"/>
      <c r="AM312" s="44"/>
      <c r="AN312" s="44"/>
      <c r="AO312" s="44"/>
      <c r="AP312" s="44"/>
      <c r="AQ312" s="44"/>
      <c r="AR312" s="44"/>
      <c r="AS312" s="44"/>
      <c r="AT312" s="75"/>
      <c r="AU312" s="44"/>
      <c r="AV312" s="44"/>
      <c r="AW312" s="44"/>
      <c r="AX312" s="44"/>
      <c r="AY312" s="44"/>
      <c r="AZ312" s="44"/>
      <c r="BA312" s="44"/>
      <c r="BB312" s="44"/>
      <c r="BC312" s="44"/>
      <c r="BD312" s="44"/>
      <c r="BE312" s="44"/>
      <c r="BF312" s="44"/>
      <c r="BH312" s="40"/>
      <c r="BI312" s="44"/>
      <c r="BJ312" s="75"/>
      <c r="BK312" s="44"/>
      <c r="BL312" s="44"/>
      <c r="BM312" s="44"/>
      <c r="BN312" s="44"/>
      <c r="BO312" s="44"/>
      <c r="BP312" s="44"/>
      <c r="BQ312" s="44"/>
      <c r="BR312" s="44"/>
      <c r="BS312" s="44"/>
      <c r="BT312" s="44"/>
      <c r="BU312" s="44"/>
      <c r="BV312" s="44"/>
    </row>
    <row r="313" spans="13:74" ht="15.75" x14ac:dyDescent="0.25">
      <c r="M313" s="40"/>
      <c r="N313" s="44"/>
      <c r="O313" s="44"/>
      <c r="P313" s="44"/>
      <c r="Q313" s="44"/>
      <c r="R313" s="44"/>
      <c r="S313" s="44"/>
      <c r="T313" s="44"/>
      <c r="U313" s="44"/>
      <c r="V313" s="44"/>
      <c r="W313" s="44"/>
      <c r="X313" s="44"/>
      <c r="Y313" s="44"/>
      <c r="Z313" s="44"/>
      <c r="AA313" s="44"/>
      <c r="AB313" s="35"/>
      <c r="AC313" s="40"/>
      <c r="AD313" s="40"/>
      <c r="AE313" s="75"/>
      <c r="AF313" s="44"/>
      <c r="AG313" s="44"/>
      <c r="AH313" s="44"/>
      <c r="AI313" s="44"/>
      <c r="AJ313" s="44"/>
      <c r="AK313" s="44"/>
      <c r="AL313" s="44"/>
      <c r="AM313" s="44"/>
      <c r="AN313" s="44"/>
      <c r="AO313" s="44"/>
      <c r="AP313" s="44"/>
      <c r="AQ313" s="44"/>
      <c r="AR313" s="44"/>
      <c r="AS313" s="44"/>
      <c r="AT313" s="75"/>
      <c r="AU313" s="44"/>
      <c r="AV313" s="44"/>
      <c r="AW313" s="44"/>
      <c r="AX313" s="44"/>
      <c r="AY313" s="44"/>
      <c r="AZ313" s="44"/>
      <c r="BA313" s="44"/>
      <c r="BB313" s="44"/>
      <c r="BC313" s="44"/>
      <c r="BD313" s="44"/>
      <c r="BE313" s="44"/>
      <c r="BF313" s="44"/>
      <c r="BH313" s="40"/>
      <c r="BI313" s="44"/>
      <c r="BJ313" s="75"/>
      <c r="BK313" s="44"/>
      <c r="BL313" s="44"/>
      <c r="BM313" s="44"/>
      <c r="BN313" s="44"/>
      <c r="BO313" s="44"/>
      <c r="BP313" s="44"/>
      <c r="BQ313" s="44"/>
      <c r="BR313" s="44"/>
      <c r="BS313" s="44"/>
      <c r="BT313" s="44"/>
      <c r="BU313" s="44"/>
      <c r="BV313" s="44"/>
    </row>
    <row r="314" spans="13:74" ht="15.75" x14ac:dyDescent="0.25">
      <c r="M314" s="40"/>
      <c r="N314" s="44"/>
      <c r="O314" s="44"/>
      <c r="P314" s="44"/>
      <c r="Q314" s="44"/>
      <c r="R314" s="44"/>
      <c r="S314" s="44"/>
      <c r="T314" s="44"/>
      <c r="U314" s="44"/>
      <c r="V314" s="44"/>
      <c r="W314" s="44"/>
      <c r="X314" s="44"/>
      <c r="Y314" s="44"/>
      <c r="Z314" s="44"/>
      <c r="AA314" s="44"/>
      <c r="AB314" s="35"/>
      <c r="AC314" s="40"/>
      <c r="AD314" s="40"/>
      <c r="AE314" s="75"/>
      <c r="AF314" s="44"/>
      <c r="AG314" s="44"/>
      <c r="AH314" s="44"/>
      <c r="AI314" s="44"/>
      <c r="AJ314" s="44"/>
      <c r="AK314" s="44"/>
      <c r="AL314" s="44"/>
      <c r="AM314" s="44"/>
      <c r="AN314" s="44"/>
      <c r="AO314" s="44"/>
      <c r="AP314" s="44"/>
      <c r="AQ314" s="44"/>
      <c r="AR314" s="44"/>
      <c r="AS314" s="44"/>
      <c r="AT314" s="75"/>
      <c r="AU314" s="44"/>
      <c r="AV314" s="44"/>
      <c r="AW314" s="44"/>
      <c r="AX314" s="44"/>
      <c r="AY314" s="44"/>
      <c r="AZ314" s="44"/>
      <c r="BA314" s="44"/>
      <c r="BB314" s="44"/>
      <c r="BC314" s="44"/>
      <c r="BD314" s="44"/>
      <c r="BE314" s="44"/>
      <c r="BF314" s="44"/>
      <c r="BH314" s="40"/>
      <c r="BI314" s="44"/>
      <c r="BJ314" s="75"/>
      <c r="BK314" s="44"/>
      <c r="BL314" s="44"/>
      <c r="BM314" s="44"/>
      <c r="BN314" s="44"/>
      <c r="BO314" s="44"/>
      <c r="BP314" s="44"/>
      <c r="BQ314" s="44"/>
      <c r="BR314" s="44"/>
      <c r="BS314" s="44"/>
      <c r="BT314" s="44"/>
      <c r="BU314" s="44"/>
      <c r="BV314" s="44"/>
    </row>
    <row r="315" spans="13:74" ht="15.75" x14ac:dyDescent="0.25">
      <c r="M315" s="40"/>
      <c r="N315" s="44"/>
      <c r="O315" s="44"/>
      <c r="P315" s="44"/>
      <c r="Q315" s="44"/>
      <c r="R315" s="44"/>
      <c r="S315" s="44"/>
      <c r="T315" s="44"/>
      <c r="U315" s="44"/>
      <c r="V315" s="44"/>
      <c r="W315" s="44"/>
      <c r="X315" s="44"/>
      <c r="Y315" s="44"/>
      <c r="Z315" s="44"/>
      <c r="AA315" s="44"/>
      <c r="AB315" s="35"/>
      <c r="AC315" s="40"/>
      <c r="AD315" s="40"/>
      <c r="AE315" s="75"/>
      <c r="AF315" s="44"/>
      <c r="AG315" s="44"/>
      <c r="AH315" s="44"/>
      <c r="AI315" s="44"/>
      <c r="AJ315" s="44"/>
      <c r="AK315" s="44"/>
      <c r="AL315" s="44"/>
      <c r="AM315" s="44"/>
      <c r="AN315" s="44"/>
      <c r="AO315" s="44"/>
      <c r="AP315" s="44"/>
      <c r="AQ315" s="44"/>
      <c r="AR315" s="44"/>
      <c r="AS315" s="44"/>
      <c r="AT315" s="75"/>
      <c r="AU315" s="44"/>
      <c r="AV315" s="44"/>
      <c r="AW315" s="44"/>
      <c r="AX315" s="44"/>
      <c r="AY315" s="44"/>
      <c r="AZ315" s="44"/>
      <c r="BA315" s="44"/>
      <c r="BB315" s="44"/>
      <c r="BC315" s="44"/>
      <c r="BD315" s="44"/>
      <c r="BE315" s="44"/>
      <c r="BF315" s="44"/>
      <c r="BH315" s="40"/>
      <c r="BI315" s="44"/>
      <c r="BJ315" s="75"/>
      <c r="BK315" s="44"/>
      <c r="BL315" s="44"/>
      <c r="BM315" s="44"/>
      <c r="BN315" s="44"/>
      <c r="BO315" s="44"/>
      <c r="BP315" s="44"/>
      <c r="BQ315" s="44"/>
      <c r="BR315" s="44"/>
      <c r="BS315" s="44"/>
      <c r="BT315" s="44"/>
      <c r="BU315" s="44"/>
      <c r="BV315" s="44"/>
    </row>
    <row r="316" spans="13:74" ht="15.75" x14ac:dyDescent="0.25">
      <c r="M316" s="40"/>
      <c r="N316" s="44"/>
      <c r="O316" s="44"/>
      <c r="P316" s="44"/>
      <c r="Q316" s="44"/>
      <c r="R316" s="44"/>
      <c r="S316" s="44"/>
      <c r="T316" s="44"/>
      <c r="U316" s="44"/>
      <c r="V316" s="44"/>
      <c r="W316" s="44"/>
      <c r="X316" s="44"/>
      <c r="Y316" s="44"/>
      <c r="Z316" s="44"/>
      <c r="AA316" s="44"/>
      <c r="AB316" s="35"/>
      <c r="AC316" s="40"/>
      <c r="AD316" s="40"/>
      <c r="AE316" s="75"/>
      <c r="AF316" s="44"/>
      <c r="AG316" s="44"/>
      <c r="AH316" s="44"/>
      <c r="AI316" s="44"/>
      <c r="AJ316" s="44"/>
      <c r="AK316" s="44"/>
      <c r="AL316" s="44"/>
      <c r="AM316" s="44"/>
      <c r="AN316" s="44"/>
      <c r="AO316" s="44"/>
      <c r="AP316" s="44"/>
      <c r="AQ316" s="44"/>
      <c r="AR316" s="44"/>
      <c r="AS316" s="44"/>
      <c r="AT316" s="75"/>
      <c r="AU316" s="44"/>
      <c r="AV316" s="44"/>
      <c r="AW316" s="44"/>
      <c r="AX316" s="44"/>
      <c r="AY316" s="44"/>
      <c r="AZ316" s="44"/>
      <c r="BA316" s="44"/>
      <c r="BB316" s="44"/>
      <c r="BC316" s="44"/>
      <c r="BD316" s="44"/>
      <c r="BE316" s="44"/>
      <c r="BF316" s="44"/>
      <c r="BH316" s="40"/>
      <c r="BI316" s="44"/>
      <c r="BJ316" s="75"/>
      <c r="BK316" s="44"/>
      <c r="BL316" s="44"/>
      <c r="BM316" s="44"/>
      <c r="BN316" s="44"/>
      <c r="BO316" s="44"/>
      <c r="BP316" s="44"/>
      <c r="BQ316" s="44"/>
      <c r="BR316" s="44"/>
      <c r="BS316" s="44"/>
      <c r="BT316" s="44"/>
      <c r="BU316" s="44"/>
      <c r="BV316" s="44"/>
    </row>
    <row r="317" spans="13:74" ht="15.75" x14ac:dyDescent="0.25">
      <c r="M317" s="40"/>
      <c r="N317" s="44"/>
      <c r="O317" s="44"/>
      <c r="P317" s="44"/>
      <c r="Q317" s="44"/>
      <c r="R317" s="44"/>
      <c r="S317" s="44"/>
      <c r="T317" s="44"/>
      <c r="U317" s="44"/>
      <c r="V317" s="44"/>
      <c r="W317" s="44"/>
      <c r="X317" s="44"/>
      <c r="Y317" s="44"/>
      <c r="Z317" s="44"/>
      <c r="AA317" s="44"/>
      <c r="AB317" s="35"/>
      <c r="AC317" s="40"/>
      <c r="AD317" s="40"/>
      <c r="AE317" s="75"/>
      <c r="AF317" s="44"/>
      <c r="AG317" s="44"/>
      <c r="AH317" s="44"/>
      <c r="AI317" s="44"/>
      <c r="AJ317" s="44"/>
      <c r="AK317" s="44"/>
      <c r="AL317" s="44"/>
      <c r="AM317" s="44"/>
      <c r="AN317" s="44"/>
      <c r="AO317" s="44"/>
      <c r="AP317" s="44"/>
      <c r="AQ317" s="44"/>
      <c r="AR317" s="44"/>
      <c r="AS317" s="44"/>
      <c r="AT317" s="75"/>
      <c r="AU317" s="44"/>
      <c r="AV317" s="44"/>
      <c r="AW317" s="44"/>
      <c r="AX317" s="44"/>
      <c r="AY317" s="44"/>
      <c r="AZ317" s="44"/>
      <c r="BA317" s="44"/>
      <c r="BB317" s="44"/>
      <c r="BC317" s="44"/>
      <c r="BD317" s="44"/>
      <c r="BE317" s="44"/>
      <c r="BF317" s="44"/>
      <c r="BH317" s="40"/>
      <c r="BI317" s="44"/>
      <c r="BJ317" s="75"/>
      <c r="BK317" s="44"/>
      <c r="BL317" s="44"/>
      <c r="BM317" s="44"/>
      <c r="BN317" s="44"/>
      <c r="BO317" s="44"/>
      <c r="BP317" s="44"/>
      <c r="BQ317" s="44"/>
      <c r="BR317" s="44"/>
      <c r="BS317" s="44"/>
      <c r="BT317" s="44"/>
      <c r="BU317" s="44"/>
      <c r="BV317" s="44"/>
    </row>
    <row r="318" spans="13:74" ht="15.75" x14ac:dyDescent="0.25">
      <c r="M318" s="40"/>
      <c r="N318" s="44"/>
      <c r="O318" s="44"/>
      <c r="P318" s="44"/>
      <c r="Q318" s="44"/>
      <c r="R318" s="44"/>
      <c r="S318" s="44"/>
      <c r="T318" s="44"/>
      <c r="U318" s="44"/>
      <c r="V318" s="44"/>
      <c r="W318" s="44"/>
      <c r="X318" s="44"/>
      <c r="Y318" s="44"/>
      <c r="Z318" s="44"/>
      <c r="AA318" s="44"/>
      <c r="AB318" s="35"/>
      <c r="AC318" s="40"/>
      <c r="AD318" s="40"/>
      <c r="AE318" s="75"/>
      <c r="AF318" s="44"/>
      <c r="AG318" s="44"/>
      <c r="AH318" s="44"/>
      <c r="AI318" s="44"/>
      <c r="AJ318" s="44"/>
      <c r="AK318" s="44"/>
      <c r="AL318" s="44"/>
      <c r="AM318" s="44"/>
      <c r="AN318" s="44"/>
      <c r="AO318" s="44"/>
      <c r="AP318" s="44"/>
      <c r="AQ318" s="44"/>
      <c r="AR318" s="44"/>
      <c r="AS318" s="44"/>
      <c r="AT318" s="75"/>
      <c r="AU318" s="44"/>
      <c r="AV318" s="44"/>
      <c r="AW318" s="44"/>
      <c r="AX318" s="44"/>
      <c r="AY318" s="44"/>
      <c r="AZ318" s="44"/>
      <c r="BA318" s="44"/>
      <c r="BB318" s="44"/>
      <c r="BC318" s="44"/>
      <c r="BD318" s="44"/>
      <c r="BE318" s="44"/>
      <c r="BF318" s="44"/>
      <c r="BH318" s="40"/>
      <c r="BI318" s="44"/>
      <c r="BJ318" s="75"/>
      <c r="BK318" s="44"/>
      <c r="BL318" s="44"/>
      <c r="BM318" s="44"/>
      <c r="BN318" s="44"/>
      <c r="BO318" s="44"/>
      <c r="BP318" s="44"/>
      <c r="BQ318" s="44"/>
      <c r="BR318" s="44"/>
      <c r="BS318" s="44"/>
      <c r="BT318" s="44"/>
      <c r="BU318" s="44"/>
      <c r="BV318" s="44"/>
    </row>
    <row r="319" spans="13:74" ht="15.75" x14ac:dyDescent="0.25">
      <c r="M319" s="40"/>
      <c r="N319" s="44"/>
      <c r="O319" s="44"/>
      <c r="P319" s="44"/>
      <c r="Q319" s="44"/>
      <c r="R319" s="44"/>
      <c r="S319" s="44"/>
      <c r="T319" s="44"/>
      <c r="U319" s="44"/>
      <c r="V319" s="44"/>
      <c r="W319" s="44"/>
      <c r="X319" s="44"/>
      <c r="Y319" s="44"/>
      <c r="Z319" s="44"/>
      <c r="AA319" s="44"/>
      <c r="AB319" s="35"/>
      <c r="AC319" s="40"/>
      <c r="AD319" s="40"/>
      <c r="AE319" s="75"/>
      <c r="AF319" s="44"/>
      <c r="AG319" s="44"/>
      <c r="AH319" s="44"/>
      <c r="AI319" s="44"/>
      <c r="AJ319" s="44"/>
      <c r="AK319" s="44"/>
      <c r="AL319" s="44"/>
      <c r="AM319" s="44"/>
      <c r="AN319" s="44"/>
      <c r="AO319" s="44"/>
      <c r="AP319" s="44"/>
      <c r="AQ319" s="44"/>
      <c r="AR319" s="44"/>
      <c r="AS319" s="44"/>
      <c r="AT319" s="75"/>
      <c r="AU319" s="44"/>
      <c r="AV319" s="44"/>
      <c r="AW319" s="44"/>
      <c r="AX319" s="44"/>
      <c r="AY319" s="44"/>
      <c r="AZ319" s="44"/>
      <c r="BA319" s="44"/>
      <c r="BB319" s="44"/>
      <c r="BC319" s="44"/>
      <c r="BD319" s="44"/>
      <c r="BE319" s="44"/>
      <c r="BF319" s="44"/>
      <c r="BH319" s="40"/>
      <c r="BI319" s="44"/>
      <c r="BJ319" s="75"/>
      <c r="BK319" s="44"/>
      <c r="BL319" s="44"/>
      <c r="BM319" s="44"/>
      <c r="BN319" s="44"/>
      <c r="BO319" s="44"/>
      <c r="BP319" s="44"/>
      <c r="BQ319" s="44"/>
      <c r="BR319" s="44"/>
      <c r="BS319" s="44"/>
      <c r="BT319" s="44"/>
      <c r="BU319" s="44"/>
      <c r="BV319" s="44"/>
    </row>
    <row r="320" spans="13:74" ht="15.75" x14ac:dyDescent="0.25">
      <c r="M320" s="40"/>
      <c r="N320" s="44"/>
      <c r="O320" s="44"/>
      <c r="P320" s="44"/>
      <c r="Q320" s="44"/>
      <c r="R320" s="44"/>
      <c r="S320" s="44"/>
      <c r="T320" s="44"/>
      <c r="U320" s="44"/>
      <c r="V320" s="44"/>
      <c r="W320" s="44"/>
      <c r="X320" s="44"/>
      <c r="Y320" s="44"/>
      <c r="Z320" s="44"/>
      <c r="AA320" s="44"/>
      <c r="AB320" s="35"/>
      <c r="AC320" s="40"/>
      <c r="AD320" s="40"/>
      <c r="AE320" s="75"/>
      <c r="AF320" s="44"/>
      <c r="AG320" s="44"/>
      <c r="AH320" s="44"/>
      <c r="AI320" s="44"/>
      <c r="AJ320" s="44"/>
      <c r="AK320" s="44"/>
      <c r="AL320" s="44"/>
      <c r="AM320" s="44"/>
      <c r="AN320" s="44"/>
      <c r="AO320" s="44"/>
      <c r="AP320" s="44"/>
      <c r="AQ320" s="44"/>
      <c r="AR320" s="44"/>
      <c r="AS320" s="44"/>
      <c r="AT320" s="75"/>
      <c r="AU320" s="44"/>
      <c r="AV320" s="44"/>
      <c r="AW320" s="44"/>
      <c r="AX320" s="44"/>
      <c r="AY320" s="44"/>
      <c r="AZ320" s="44"/>
      <c r="BA320" s="44"/>
      <c r="BB320" s="44"/>
      <c r="BC320" s="44"/>
      <c r="BD320" s="44"/>
      <c r="BE320" s="44"/>
      <c r="BF320" s="44"/>
      <c r="BH320" s="40"/>
      <c r="BI320" s="44"/>
      <c r="BJ320" s="75"/>
      <c r="BK320" s="44"/>
      <c r="BL320" s="44"/>
      <c r="BM320" s="44"/>
      <c r="BN320" s="44"/>
      <c r="BO320" s="44"/>
      <c r="BP320" s="44"/>
      <c r="BQ320" s="44"/>
      <c r="BR320" s="44"/>
      <c r="BS320" s="44"/>
      <c r="BT320" s="44"/>
      <c r="BU320" s="44"/>
      <c r="BV320" s="44"/>
    </row>
    <row r="321" spans="13:74" ht="15.75" x14ac:dyDescent="0.25">
      <c r="M321" s="40"/>
      <c r="N321" s="44"/>
      <c r="O321" s="44"/>
      <c r="P321" s="44"/>
      <c r="Q321" s="44"/>
      <c r="R321" s="44"/>
      <c r="S321" s="44"/>
      <c r="T321" s="44"/>
      <c r="U321" s="44"/>
      <c r="V321" s="44"/>
      <c r="W321" s="44"/>
      <c r="X321" s="44"/>
      <c r="Y321" s="44"/>
      <c r="Z321" s="44"/>
      <c r="AA321" s="44"/>
      <c r="AB321" s="35"/>
      <c r="AC321" s="40"/>
      <c r="AD321" s="40"/>
      <c r="AE321" s="75"/>
      <c r="AF321" s="44"/>
      <c r="AG321" s="44"/>
      <c r="AH321" s="44"/>
      <c r="AI321" s="44"/>
      <c r="AJ321" s="44"/>
      <c r="AK321" s="44"/>
      <c r="AL321" s="44"/>
      <c r="AM321" s="44"/>
      <c r="AN321" s="44"/>
      <c r="AO321" s="44"/>
      <c r="AP321" s="44"/>
      <c r="AQ321" s="44"/>
      <c r="AR321" s="44"/>
      <c r="AS321" s="44"/>
      <c r="AT321" s="75"/>
      <c r="AU321" s="44"/>
      <c r="AV321" s="44"/>
      <c r="AW321" s="44"/>
      <c r="AX321" s="44"/>
      <c r="AY321" s="44"/>
      <c r="AZ321" s="44"/>
      <c r="BA321" s="44"/>
      <c r="BB321" s="44"/>
      <c r="BC321" s="44"/>
      <c r="BD321" s="44"/>
      <c r="BE321" s="44"/>
      <c r="BF321" s="44"/>
      <c r="BH321" s="40"/>
      <c r="BI321" s="44"/>
      <c r="BJ321" s="75"/>
      <c r="BK321" s="44"/>
      <c r="BL321" s="44"/>
      <c r="BM321" s="44"/>
      <c r="BN321" s="44"/>
      <c r="BO321" s="44"/>
      <c r="BP321" s="44"/>
      <c r="BQ321" s="44"/>
      <c r="BR321" s="44"/>
      <c r="BS321" s="44"/>
      <c r="BT321" s="44"/>
      <c r="BU321" s="44"/>
      <c r="BV321" s="44"/>
    </row>
    <row r="322" spans="13:74" ht="15.75" x14ac:dyDescent="0.25">
      <c r="M322" s="40"/>
      <c r="N322" s="44"/>
      <c r="O322" s="44"/>
      <c r="P322" s="44"/>
      <c r="Q322" s="44"/>
      <c r="R322" s="44"/>
      <c r="S322" s="44"/>
      <c r="T322" s="44"/>
      <c r="U322" s="44"/>
      <c r="V322" s="44"/>
      <c r="W322" s="44"/>
      <c r="X322" s="44"/>
      <c r="Y322" s="44"/>
      <c r="Z322" s="44"/>
      <c r="AA322" s="44"/>
      <c r="AB322" s="35"/>
      <c r="AC322" s="40"/>
      <c r="AD322" s="40"/>
      <c r="AE322" s="75"/>
      <c r="AF322" s="44"/>
      <c r="AG322" s="44"/>
      <c r="AH322" s="44"/>
      <c r="AI322" s="44"/>
      <c r="AJ322" s="44"/>
      <c r="AK322" s="44"/>
      <c r="AL322" s="44"/>
      <c r="AM322" s="44"/>
      <c r="AN322" s="44"/>
      <c r="AO322" s="44"/>
      <c r="AP322" s="44"/>
      <c r="AQ322" s="44"/>
      <c r="AR322" s="44"/>
      <c r="AS322" s="44"/>
      <c r="AT322" s="75"/>
      <c r="AU322" s="44"/>
      <c r="AV322" s="44"/>
      <c r="AW322" s="44"/>
      <c r="AX322" s="44"/>
      <c r="AY322" s="44"/>
      <c r="AZ322" s="44"/>
      <c r="BA322" s="44"/>
      <c r="BB322" s="44"/>
      <c r="BC322" s="44"/>
      <c r="BD322" s="44"/>
      <c r="BE322" s="44"/>
      <c r="BF322" s="44"/>
      <c r="BH322" s="40"/>
      <c r="BI322" s="44"/>
      <c r="BJ322" s="75"/>
      <c r="BK322" s="44"/>
      <c r="BL322" s="44"/>
      <c r="BM322" s="44"/>
      <c r="BN322" s="44"/>
      <c r="BO322" s="44"/>
      <c r="BP322" s="44"/>
      <c r="BQ322" s="44"/>
      <c r="BR322" s="44"/>
      <c r="BS322" s="44"/>
      <c r="BT322" s="44"/>
      <c r="BU322" s="44"/>
      <c r="BV322" s="44"/>
    </row>
    <row r="323" spans="13:74" ht="15.75" x14ac:dyDescent="0.25">
      <c r="M323" s="40"/>
      <c r="N323" s="44"/>
      <c r="O323" s="44"/>
      <c r="P323" s="44"/>
      <c r="Q323" s="44"/>
      <c r="R323" s="44"/>
      <c r="S323" s="44"/>
      <c r="T323" s="44"/>
      <c r="U323" s="44"/>
      <c r="V323" s="44"/>
      <c r="W323" s="44"/>
      <c r="X323" s="44"/>
      <c r="Y323" s="44"/>
      <c r="Z323" s="44"/>
      <c r="AA323" s="44"/>
      <c r="AB323" s="35"/>
      <c r="AC323" s="40"/>
      <c r="AD323" s="40"/>
      <c r="AE323" s="75"/>
      <c r="AF323" s="44"/>
      <c r="AG323" s="44"/>
      <c r="AH323" s="44"/>
      <c r="AI323" s="44"/>
      <c r="AJ323" s="44"/>
      <c r="AK323" s="44"/>
      <c r="AL323" s="44"/>
      <c r="AM323" s="44"/>
      <c r="AN323" s="44"/>
      <c r="AO323" s="44"/>
      <c r="AP323" s="44"/>
      <c r="AQ323" s="44"/>
      <c r="AR323" s="44"/>
      <c r="AS323" s="44"/>
      <c r="AT323" s="75"/>
      <c r="AU323" s="44"/>
      <c r="AV323" s="44"/>
      <c r="AW323" s="44"/>
      <c r="AX323" s="44"/>
      <c r="AY323" s="44"/>
      <c r="AZ323" s="44"/>
      <c r="BA323" s="44"/>
      <c r="BB323" s="44"/>
      <c r="BC323" s="44"/>
      <c r="BD323" s="44"/>
      <c r="BE323" s="44"/>
      <c r="BF323" s="44"/>
      <c r="BH323" s="40"/>
      <c r="BI323" s="44"/>
      <c r="BJ323" s="75"/>
      <c r="BK323" s="44"/>
      <c r="BL323" s="44"/>
      <c r="BM323" s="44"/>
      <c r="BN323" s="44"/>
      <c r="BO323" s="44"/>
      <c r="BP323" s="44"/>
      <c r="BQ323" s="44"/>
      <c r="BR323" s="44"/>
      <c r="BS323" s="44"/>
      <c r="BT323" s="44"/>
      <c r="BU323" s="44"/>
      <c r="BV323" s="44"/>
    </row>
    <row r="324" spans="13:74" ht="15.75" x14ac:dyDescent="0.25">
      <c r="M324" s="40"/>
      <c r="N324" s="44"/>
      <c r="O324" s="44"/>
      <c r="P324" s="44"/>
      <c r="Q324" s="44"/>
      <c r="R324" s="44"/>
      <c r="S324" s="44"/>
      <c r="T324" s="44"/>
      <c r="U324" s="44"/>
      <c r="V324" s="44"/>
      <c r="W324" s="44"/>
      <c r="X324" s="44"/>
      <c r="Y324" s="44"/>
      <c r="Z324" s="44"/>
      <c r="AA324" s="44"/>
      <c r="AB324" s="35"/>
      <c r="AC324" s="40"/>
      <c r="AD324" s="40"/>
      <c r="AE324" s="75"/>
      <c r="AF324" s="44"/>
      <c r="AG324" s="44"/>
      <c r="AH324" s="44"/>
      <c r="AI324" s="44"/>
      <c r="AJ324" s="44"/>
      <c r="AK324" s="44"/>
      <c r="AL324" s="44"/>
      <c r="AM324" s="44"/>
      <c r="AN324" s="44"/>
      <c r="AO324" s="44"/>
      <c r="AP324" s="44"/>
      <c r="AQ324" s="44"/>
      <c r="AR324" s="44"/>
      <c r="AS324" s="44"/>
      <c r="AT324" s="75"/>
      <c r="AU324" s="44"/>
      <c r="AV324" s="44"/>
      <c r="AW324" s="44"/>
      <c r="AX324" s="44"/>
      <c r="AY324" s="44"/>
      <c r="AZ324" s="44"/>
      <c r="BA324" s="44"/>
      <c r="BB324" s="44"/>
      <c r="BC324" s="44"/>
      <c r="BD324" s="44"/>
      <c r="BE324" s="44"/>
      <c r="BF324" s="44"/>
      <c r="BH324" s="40"/>
      <c r="BI324" s="44"/>
      <c r="BJ324" s="75"/>
      <c r="BK324" s="44"/>
      <c r="BL324" s="44"/>
      <c r="BM324" s="44"/>
      <c r="BN324" s="44"/>
      <c r="BO324" s="44"/>
      <c r="BP324" s="44"/>
      <c r="BQ324" s="44"/>
      <c r="BR324" s="44"/>
      <c r="BS324" s="44"/>
      <c r="BT324" s="44"/>
      <c r="BU324" s="44"/>
      <c r="BV324" s="44"/>
    </row>
    <row r="325" spans="13:74" ht="15.75" x14ac:dyDescent="0.25">
      <c r="M325" s="40"/>
      <c r="N325" s="44"/>
      <c r="O325" s="44"/>
      <c r="P325" s="44"/>
      <c r="Q325" s="44"/>
      <c r="R325" s="44"/>
      <c r="S325" s="44"/>
      <c r="T325" s="44"/>
      <c r="U325" s="44"/>
      <c r="V325" s="44"/>
      <c r="W325" s="44"/>
      <c r="X325" s="44"/>
      <c r="Y325" s="44"/>
      <c r="Z325" s="44"/>
      <c r="AA325" s="44"/>
      <c r="AB325" s="35"/>
      <c r="AC325" s="40"/>
      <c r="AD325" s="40"/>
      <c r="AE325" s="75"/>
      <c r="AF325" s="44"/>
      <c r="AG325" s="44"/>
      <c r="AH325" s="44"/>
      <c r="AI325" s="44"/>
      <c r="AJ325" s="44"/>
      <c r="AK325" s="44"/>
      <c r="AL325" s="44"/>
      <c r="AM325" s="44"/>
      <c r="AN325" s="44"/>
      <c r="AO325" s="44"/>
      <c r="AP325" s="44"/>
      <c r="AQ325" s="44"/>
      <c r="AR325" s="44"/>
      <c r="AS325" s="44"/>
      <c r="AT325" s="75"/>
      <c r="AU325" s="44"/>
      <c r="AV325" s="44"/>
      <c r="AW325" s="44"/>
      <c r="AX325" s="44"/>
      <c r="AY325" s="44"/>
      <c r="AZ325" s="44"/>
      <c r="BA325" s="44"/>
      <c r="BB325" s="44"/>
      <c r="BC325" s="44"/>
      <c r="BD325" s="44"/>
      <c r="BE325" s="44"/>
      <c r="BF325" s="44"/>
      <c r="BH325" s="40"/>
      <c r="BI325" s="44"/>
      <c r="BJ325" s="75"/>
      <c r="BK325" s="44"/>
      <c r="BL325" s="44"/>
      <c r="BM325" s="44"/>
      <c r="BN325" s="44"/>
      <c r="BO325" s="44"/>
      <c r="BP325" s="44"/>
      <c r="BQ325" s="44"/>
      <c r="BR325" s="44"/>
      <c r="BS325" s="44"/>
      <c r="BT325" s="44"/>
      <c r="BU325" s="44"/>
      <c r="BV325" s="44"/>
    </row>
    <row r="326" spans="13:74" ht="15.75" x14ac:dyDescent="0.25">
      <c r="M326" s="40"/>
      <c r="N326" s="44"/>
      <c r="O326" s="44"/>
      <c r="P326" s="44"/>
      <c r="Q326" s="44"/>
      <c r="R326" s="44"/>
      <c r="S326" s="44"/>
      <c r="T326" s="44"/>
      <c r="U326" s="44"/>
      <c r="V326" s="44"/>
      <c r="W326" s="44"/>
      <c r="X326" s="44"/>
      <c r="Y326" s="44"/>
      <c r="Z326" s="44"/>
      <c r="AA326" s="44"/>
      <c r="AB326" s="35"/>
      <c r="AC326" s="40"/>
      <c r="AD326" s="40"/>
      <c r="AE326" s="75"/>
      <c r="AF326" s="44"/>
      <c r="AG326" s="44"/>
      <c r="AH326" s="44"/>
      <c r="AI326" s="44"/>
      <c r="AJ326" s="44"/>
      <c r="AK326" s="44"/>
      <c r="AL326" s="44"/>
      <c r="AM326" s="44"/>
      <c r="AN326" s="44"/>
      <c r="AO326" s="44"/>
      <c r="AP326" s="44"/>
      <c r="AQ326" s="44"/>
      <c r="AR326" s="44"/>
      <c r="AS326" s="44"/>
      <c r="AT326" s="75"/>
      <c r="AU326" s="44"/>
      <c r="AV326" s="44"/>
      <c r="AW326" s="44"/>
      <c r="AX326" s="44"/>
      <c r="AY326" s="44"/>
      <c r="AZ326" s="44"/>
      <c r="BA326" s="44"/>
      <c r="BB326" s="44"/>
      <c r="BC326" s="44"/>
      <c r="BD326" s="44"/>
      <c r="BE326" s="44"/>
      <c r="BF326" s="44"/>
      <c r="BH326" s="40"/>
      <c r="BI326" s="44"/>
      <c r="BJ326" s="75"/>
      <c r="BK326" s="44"/>
      <c r="BL326" s="44"/>
      <c r="BM326" s="44"/>
      <c r="BN326" s="44"/>
      <c r="BO326" s="44"/>
      <c r="BP326" s="44"/>
      <c r="BQ326" s="44"/>
      <c r="BR326" s="44"/>
      <c r="BS326" s="44"/>
      <c r="BT326" s="44"/>
      <c r="BU326" s="44"/>
      <c r="BV326" s="44"/>
    </row>
    <row r="327" spans="13:74" ht="15.75" x14ac:dyDescent="0.25">
      <c r="M327" s="40"/>
      <c r="N327" s="44"/>
      <c r="O327" s="44"/>
      <c r="P327" s="44"/>
      <c r="Q327" s="44"/>
      <c r="R327" s="44"/>
      <c r="S327" s="44"/>
      <c r="T327" s="44"/>
      <c r="U327" s="44"/>
      <c r="V327" s="44"/>
      <c r="W327" s="44"/>
      <c r="X327" s="44"/>
      <c r="Y327" s="44"/>
      <c r="Z327" s="44"/>
      <c r="AA327" s="44"/>
      <c r="AB327" s="35"/>
      <c r="AC327" s="40"/>
      <c r="AD327" s="40"/>
      <c r="AE327" s="75"/>
      <c r="AF327" s="44"/>
      <c r="AG327" s="44"/>
      <c r="AH327" s="44"/>
      <c r="AI327" s="44"/>
      <c r="AJ327" s="44"/>
      <c r="AK327" s="44"/>
      <c r="AL327" s="44"/>
      <c r="AM327" s="44"/>
      <c r="AN327" s="44"/>
      <c r="AO327" s="44"/>
      <c r="AP327" s="44"/>
      <c r="AQ327" s="44"/>
      <c r="AR327" s="44"/>
      <c r="AS327" s="44"/>
      <c r="AT327" s="75"/>
      <c r="AU327" s="44"/>
      <c r="AV327" s="44"/>
      <c r="AW327" s="44"/>
      <c r="AX327" s="44"/>
      <c r="AY327" s="44"/>
      <c r="AZ327" s="44"/>
      <c r="BA327" s="44"/>
      <c r="BB327" s="44"/>
      <c r="BC327" s="44"/>
      <c r="BD327" s="44"/>
      <c r="BE327" s="44"/>
      <c r="BF327" s="44"/>
      <c r="BH327" s="40"/>
      <c r="BI327" s="44"/>
      <c r="BJ327" s="75"/>
      <c r="BK327" s="44"/>
      <c r="BL327" s="44"/>
      <c r="BM327" s="44"/>
      <c r="BN327" s="44"/>
      <c r="BO327" s="44"/>
      <c r="BP327" s="44"/>
      <c r="BQ327" s="44"/>
      <c r="BR327" s="44"/>
      <c r="BS327" s="44"/>
      <c r="BT327" s="44"/>
      <c r="BU327" s="44"/>
      <c r="BV327" s="44"/>
    </row>
    <row r="328" spans="13:74" ht="15.75" x14ac:dyDescent="0.25">
      <c r="M328" s="40"/>
      <c r="N328" s="44"/>
      <c r="O328" s="44"/>
      <c r="P328" s="44"/>
      <c r="Q328" s="44"/>
      <c r="R328" s="44"/>
      <c r="S328" s="44"/>
      <c r="T328" s="44"/>
      <c r="U328" s="44"/>
      <c r="V328" s="44"/>
      <c r="W328" s="44"/>
      <c r="X328" s="44"/>
      <c r="Y328" s="44"/>
      <c r="Z328" s="44"/>
      <c r="AA328" s="44"/>
      <c r="AB328" s="35"/>
      <c r="AC328" s="40"/>
      <c r="AD328" s="40"/>
      <c r="AE328" s="75"/>
      <c r="AF328" s="44"/>
      <c r="AG328" s="44"/>
      <c r="AH328" s="44"/>
      <c r="AI328" s="44"/>
      <c r="AJ328" s="44"/>
      <c r="AK328" s="44"/>
      <c r="AL328" s="44"/>
      <c r="AM328" s="44"/>
      <c r="AN328" s="44"/>
      <c r="AO328" s="44"/>
      <c r="AP328" s="44"/>
      <c r="AQ328" s="44"/>
      <c r="AR328" s="44"/>
      <c r="AS328" s="44"/>
      <c r="AT328" s="75"/>
      <c r="AU328" s="44"/>
      <c r="AV328" s="44"/>
      <c r="AW328" s="44"/>
      <c r="AX328" s="44"/>
      <c r="AY328" s="44"/>
      <c r="AZ328" s="44"/>
      <c r="BA328" s="44"/>
      <c r="BB328" s="44"/>
      <c r="BC328" s="44"/>
      <c r="BD328" s="44"/>
      <c r="BE328" s="44"/>
      <c r="BF328" s="44"/>
      <c r="BH328" s="40"/>
      <c r="BI328" s="44"/>
      <c r="BJ328" s="75"/>
      <c r="BK328" s="44"/>
      <c r="BL328" s="44"/>
      <c r="BM328" s="44"/>
      <c r="BN328" s="44"/>
      <c r="BO328" s="44"/>
      <c r="BP328" s="44"/>
      <c r="BQ328" s="44"/>
      <c r="BR328" s="44"/>
      <c r="BS328" s="44"/>
      <c r="BT328" s="44"/>
      <c r="BU328" s="44"/>
      <c r="BV328" s="44"/>
    </row>
    <row r="329" spans="13:74" ht="15.75" x14ac:dyDescent="0.25">
      <c r="M329" s="40"/>
      <c r="N329" s="44"/>
      <c r="O329" s="44"/>
      <c r="P329" s="44"/>
      <c r="Q329" s="44"/>
      <c r="R329" s="44"/>
      <c r="S329" s="44"/>
      <c r="T329" s="44"/>
      <c r="U329" s="44"/>
      <c r="V329" s="44"/>
      <c r="W329" s="44"/>
      <c r="X329" s="44"/>
      <c r="Y329" s="44"/>
      <c r="Z329" s="44"/>
      <c r="AA329" s="44"/>
      <c r="AB329" s="35"/>
      <c r="AC329" s="40"/>
      <c r="AD329" s="40"/>
      <c r="AE329" s="75"/>
      <c r="AF329" s="44"/>
      <c r="AG329" s="44"/>
      <c r="AH329" s="44"/>
      <c r="AI329" s="44"/>
      <c r="AJ329" s="44"/>
      <c r="AK329" s="44"/>
      <c r="AL329" s="44"/>
      <c r="AM329" s="44"/>
      <c r="AN329" s="44"/>
      <c r="AO329" s="44"/>
      <c r="AP329" s="44"/>
      <c r="AQ329" s="44"/>
      <c r="AR329" s="44"/>
      <c r="AS329" s="44"/>
      <c r="AT329" s="75"/>
      <c r="AU329" s="44"/>
      <c r="AV329" s="44"/>
      <c r="AW329" s="44"/>
      <c r="AX329" s="44"/>
      <c r="AY329" s="44"/>
      <c r="AZ329" s="44"/>
      <c r="BA329" s="44"/>
      <c r="BB329" s="44"/>
      <c r="BC329" s="44"/>
      <c r="BD329" s="44"/>
      <c r="BE329" s="44"/>
      <c r="BF329" s="44"/>
      <c r="BH329" s="40"/>
      <c r="BI329" s="44"/>
      <c r="BJ329" s="75"/>
      <c r="BK329" s="44"/>
      <c r="BL329" s="44"/>
      <c r="BM329" s="44"/>
      <c r="BN329" s="44"/>
      <c r="BO329" s="44"/>
      <c r="BP329" s="44"/>
      <c r="BQ329" s="44"/>
      <c r="BR329" s="44"/>
      <c r="BS329" s="44"/>
      <c r="BT329" s="44"/>
      <c r="BU329" s="44"/>
      <c r="BV329" s="44"/>
    </row>
    <row r="330" spans="13:74" ht="15.75" x14ac:dyDescent="0.25">
      <c r="M330" s="40"/>
      <c r="N330" s="44"/>
      <c r="O330" s="44"/>
      <c r="P330" s="44"/>
      <c r="Q330" s="44"/>
      <c r="R330" s="44"/>
      <c r="S330" s="44"/>
      <c r="T330" s="44"/>
      <c r="U330" s="44"/>
      <c r="V330" s="44"/>
      <c r="W330" s="44"/>
      <c r="X330" s="44"/>
      <c r="Y330" s="44"/>
      <c r="Z330" s="44"/>
      <c r="AA330" s="44"/>
      <c r="AB330" s="35"/>
      <c r="AC330" s="40"/>
      <c r="AD330" s="40"/>
      <c r="AE330" s="75"/>
      <c r="AF330" s="44"/>
      <c r="AG330" s="44"/>
      <c r="AH330" s="44"/>
      <c r="AI330" s="44"/>
      <c r="AJ330" s="44"/>
      <c r="AK330" s="44"/>
      <c r="AL330" s="44"/>
      <c r="AM330" s="44"/>
      <c r="AN330" s="44"/>
      <c r="AO330" s="44"/>
      <c r="AP330" s="44"/>
      <c r="AQ330" s="44"/>
      <c r="AR330" s="44"/>
      <c r="AS330" s="44"/>
      <c r="AT330" s="75"/>
      <c r="AU330" s="44"/>
      <c r="AV330" s="44"/>
      <c r="AW330" s="44"/>
      <c r="AX330" s="44"/>
      <c r="AY330" s="44"/>
      <c r="AZ330" s="44"/>
      <c r="BA330" s="44"/>
      <c r="BB330" s="44"/>
      <c r="BC330" s="44"/>
      <c r="BD330" s="44"/>
      <c r="BE330" s="44"/>
      <c r="BF330" s="44"/>
      <c r="BH330" s="40"/>
      <c r="BI330" s="44"/>
      <c r="BJ330" s="75"/>
      <c r="BK330" s="44"/>
      <c r="BL330" s="44"/>
      <c r="BM330" s="44"/>
      <c r="BN330" s="44"/>
      <c r="BO330" s="44"/>
      <c r="BP330" s="44"/>
      <c r="BQ330" s="44"/>
      <c r="BR330" s="44"/>
      <c r="BS330" s="44"/>
      <c r="BT330" s="44"/>
      <c r="BU330" s="44"/>
      <c r="BV330" s="44"/>
    </row>
    <row r="331" spans="13:74" ht="15.75" x14ac:dyDescent="0.25">
      <c r="M331" s="40"/>
      <c r="N331" s="44"/>
      <c r="O331" s="44"/>
      <c r="P331" s="44"/>
      <c r="Q331" s="44"/>
      <c r="R331" s="44"/>
      <c r="S331" s="44"/>
      <c r="T331" s="44"/>
      <c r="U331" s="44"/>
      <c r="V331" s="44"/>
      <c r="W331" s="44"/>
      <c r="X331" s="44"/>
      <c r="Y331" s="44"/>
      <c r="Z331" s="44"/>
      <c r="AA331" s="44"/>
      <c r="AB331" s="35"/>
      <c r="AC331" s="40"/>
      <c r="AD331" s="40"/>
      <c r="AE331" s="75"/>
      <c r="AF331" s="44"/>
      <c r="AG331" s="44"/>
      <c r="AH331" s="44"/>
      <c r="AI331" s="44"/>
      <c r="AJ331" s="44"/>
      <c r="AK331" s="44"/>
      <c r="AL331" s="44"/>
      <c r="AM331" s="44"/>
      <c r="AN331" s="44"/>
      <c r="AO331" s="44"/>
      <c r="AP331" s="44"/>
      <c r="AQ331" s="44"/>
      <c r="AR331" s="44"/>
      <c r="AS331" s="44"/>
      <c r="AT331" s="75"/>
      <c r="AU331" s="44"/>
      <c r="AV331" s="44"/>
      <c r="AW331" s="44"/>
      <c r="AX331" s="44"/>
      <c r="AY331" s="44"/>
      <c r="AZ331" s="44"/>
      <c r="BA331" s="44"/>
      <c r="BB331" s="44"/>
      <c r="BC331" s="44"/>
      <c r="BD331" s="44"/>
      <c r="BE331" s="44"/>
      <c r="BF331" s="44"/>
      <c r="BH331" s="40"/>
      <c r="BI331" s="44"/>
      <c r="BJ331" s="75"/>
      <c r="BK331" s="44"/>
      <c r="BL331" s="44"/>
      <c r="BM331" s="44"/>
      <c r="BN331" s="44"/>
      <c r="BO331" s="44"/>
      <c r="BP331" s="44"/>
      <c r="BQ331" s="44"/>
      <c r="BR331" s="44"/>
      <c r="BS331" s="44"/>
      <c r="BT331" s="44"/>
      <c r="BU331" s="44"/>
      <c r="BV331" s="44"/>
    </row>
    <row r="332" spans="13:74" ht="15.75" x14ac:dyDescent="0.25">
      <c r="M332" s="40"/>
      <c r="N332" s="44"/>
      <c r="O332" s="44"/>
      <c r="P332" s="44"/>
      <c r="Q332" s="44"/>
      <c r="R332" s="44"/>
      <c r="S332" s="44"/>
      <c r="T332" s="44"/>
      <c r="U332" s="44"/>
      <c r="V332" s="44"/>
      <c r="W332" s="44"/>
      <c r="X332" s="44"/>
      <c r="Y332" s="44"/>
      <c r="Z332" s="44"/>
      <c r="AA332" s="44"/>
      <c r="AB332" s="35"/>
      <c r="AC332" s="40"/>
      <c r="AD332" s="40"/>
      <c r="AE332" s="75"/>
      <c r="AF332" s="44"/>
      <c r="AG332" s="44"/>
      <c r="AH332" s="44"/>
      <c r="AI332" s="44"/>
      <c r="AJ332" s="44"/>
      <c r="AK332" s="44"/>
      <c r="AL332" s="44"/>
      <c r="AM332" s="44"/>
      <c r="AN332" s="44"/>
      <c r="AO332" s="44"/>
      <c r="AP332" s="44"/>
      <c r="AQ332" s="44"/>
      <c r="AR332" s="44"/>
      <c r="AS332" s="44"/>
      <c r="AT332" s="75"/>
      <c r="AU332" s="44"/>
      <c r="AV332" s="44"/>
      <c r="AW332" s="44"/>
      <c r="AX332" s="44"/>
      <c r="AY332" s="44"/>
      <c r="AZ332" s="44"/>
      <c r="BA332" s="44"/>
      <c r="BB332" s="44"/>
      <c r="BC332" s="44"/>
      <c r="BD332" s="44"/>
      <c r="BE332" s="44"/>
      <c r="BF332" s="44"/>
      <c r="BH332" s="40"/>
      <c r="BI332" s="44"/>
      <c r="BJ332" s="75"/>
      <c r="BK332" s="44"/>
      <c r="BL332" s="44"/>
      <c r="BM332" s="44"/>
      <c r="BN332" s="44"/>
      <c r="BO332" s="44"/>
      <c r="BP332" s="44"/>
      <c r="BQ332" s="44"/>
      <c r="BR332" s="44"/>
      <c r="BS332" s="44"/>
      <c r="BT332" s="44"/>
      <c r="BU332" s="44"/>
      <c r="BV332" s="44"/>
    </row>
    <row r="333" spans="13:74" ht="15.75" x14ac:dyDescent="0.25">
      <c r="M333" s="40"/>
      <c r="N333" s="44"/>
      <c r="O333" s="44"/>
      <c r="P333" s="44"/>
      <c r="Q333" s="44"/>
      <c r="R333" s="44"/>
      <c r="S333" s="44"/>
      <c r="T333" s="44"/>
      <c r="U333" s="44"/>
      <c r="V333" s="44"/>
      <c r="W333" s="44"/>
      <c r="X333" s="44"/>
      <c r="Y333" s="44"/>
      <c r="Z333" s="44"/>
      <c r="AA333" s="44"/>
      <c r="AB333" s="35"/>
      <c r="AC333" s="40"/>
      <c r="AD333" s="40"/>
      <c r="AE333" s="75"/>
      <c r="AF333" s="44"/>
      <c r="AG333" s="44"/>
      <c r="AH333" s="44"/>
      <c r="AI333" s="44"/>
      <c r="AJ333" s="44"/>
      <c r="AK333" s="44"/>
      <c r="AL333" s="44"/>
      <c r="AM333" s="44"/>
      <c r="AN333" s="44"/>
      <c r="AO333" s="44"/>
      <c r="AP333" s="44"/>
      <c r="AQ333" s="44"/>
      <c r="AR333" s="44"/>
      <c r="AS333" s="44"/>
      <c r="AT333" s="75"/>
      <c r="AU333" s="44"/>
      <c r="AV333" s="44"/>
      <c r="AW333" s="44"/>
      <c r="AX333" s="44"/>
      <c r="AY333" s="44"/>
      <c r="AZ333" s="44"/>
      <c r="BA333" s="44"/>
      <c r="BB333" s="44"/>
      <c r="BC333" s="44"/>
      <c r="BD333" s="44"/>
      <c r="BE333" s="44"/>
      <c r="BF333" s="44"/>
      <c r="BH333" s="40"/>
      <c r="BI333" s="44"/>
      <c r="BJ333" s="75"/>
      <c r="BK333" s="44"/>
      <c r="BL333" s="44"/>
      <c r="BM333" s="44"/>
      <c r="BN333" s="44"/>
      <c r="BO333" s="44"/>
      <c r="BP333" s="44"/>
      <c r="BQ333" s="44"/>
      <c r="BR333" s="44"/>
      <c r="BS333" s="44"/>
      <c r="BT333" s="44"/>
      <c r="BU333" s="44"/>
      <c r="BV333" s="44"/>
    </row>
    <row r="334" spans="13:74" ht="15.75" x14ac:dyDescent="0.25">
      <c r="M334" s="40"/>
      <c r="N334" s="44"/>
      <c r="O334" s="44"/>
      <c r="P334" s="44"/>
      <c r="Q334" s="44"/>
      <c r="R334" s="44"/>
      <c r="S334" s="44"/>
      <c r="T334" s="44"/>
      <c r="U334" s="44"/>
      <c r="V334" s="44"/>
      <c r="W334" s="44"/>
      <c r="X334" s="44"/>
      <c r="Y334" s="44"/>
      <c r="Z334" s="44"/>
      <c r="AA334" s="44"/>
      <c r="AB334" s="35"/>
      <c r="AC334" s="40"/>
      <c r="AD334" s="40"/>
      <c r="AE334" s="75"/>
      <c r="AF334" s="44"/>
      <c r="AG334" s="44"/>
      <c r="AH334" s="44"/>
      <c r="AI334" s="44"/>
      <c r="AJ334" s="44"/>
      <c r="AK334" s="44"/>
      <c r="AL334" s="44"/>
      <c r="AM334" s="44"/>
      <c r="AN334" s="44"/>
      <c r="AO334" s="44"/>
      <c r="AP334" s="44"/>
      <c r="AQ334" s="44"/>
      <c r="AR334" s="44"/>
    </row>
    <row r="335" spans="13:74" ht="15.75" x14ac:dyDescent="0.25">
      <c r="M335" s="40"/>
      <c r="N335" s="44"/>
      <c r="O335" s="44"/>
      <c r="P335" s="44"/>
      <c r="Q335" s="44"/>
      <c r="R335" s="44"/>
      <c r="S335" s="44"/>
      <c r="T335" s="44"/>
      <c r="U335" s="44"/>
      <c r="V335" s="44"/>
      <c r="W335" s="44"/>
      <c r="X335" s="44"/>
      <c r="Y335" s="44"/>
      <c r="Z335" s="44"/>
      <c r="AA335" s="44"/>
      <c r="AB335" s="35"/>
      <c r="AC335" s="40"/>
      <c r="AD335" s="40"/>
      <c r="AE335" s="75"/>
      <c r="AF335" s="44"/>
      <c r="AG335" s="44"/>
      <c r="AH335" s="44"/>
      <c r="AI335" s="44"/>
      <c r="AJ335" s="44"/>
      <c r="AK335" s="44"/>
      <c r="AL335" s="44"/>
      <c r="AM335" s="44"/>
      <c r="AN335" s="44"/>
      <c r="AO335" s="44"/>
      <c r="AP335" s="44"/>
      <c r="AQ335" s="44"/>
      <c r="AR335" s="44"/>
    </row>
    <row r="336" spans="13:74" ht="15.75" x14ac:dyDescent="0.25">
      <c r="M336" s="40"/>
      <c r="N336" s="44"/>
      <c r="O336" s="44"/>
      <c r="P336" s="44"/>
      <c r="Q336" s="44"/>
      <c r="R336" s="44"/>
      <c r="S336" s="44"/>
      <c r="T336" s="44"/>
      <c r="U336" s="44"/>
      <c r="V336" s="44"/>
      <c r="W336" s="44"/>
      <c r="X336" s="44"/>
      <c r="Y336" s="44"/>
      <c r="Z336" s="44"/>
      <c r="AA336" s="44"/>
      <c r="AB336" s="35"/>
      <c r="AC336" s="40"/>
      <c r="AD336" s="40"/>
      <c r="AE336" s="75"/>
      <c r="AF336" s="44"/>
      <c r="AG336" s="44"/>
      <c r="AH336" s="44"/>
      <c r="AI336" s="44"/>
      <c r="AJ336" s="44"/>
      <c r="AK336" s="44"/>
      <c r="AL336" s="44"/>
      <c r="AM336" s="44"/>
      <c r="AN336" s="44"/>
      <c r="AO336" s="44"/>
      <c r="AP336" s="44"/>
      <c r="AQ336" s="44"/>
      <c r="AR336" s="44"/>
    </row>
    <row r="337" spans="13:44" ht="15.75" x14ac:dyDescent="0.25">
      <c r="M337" s="40"/>
      <c r="N337" s="44"/>
      <c r="O337" s="44"/>
      <c r="P337" s="44"/>
      <c r="Q337" s="44"/>
      <c r="R337" s="44"/>
      <c r="S337" s="44"/>
      <c r="T337" s="44"/>
      <c r="U337" s="44"/>
      <c r="V337" s="44"/>
      <c r="W337" s="44"/>
      <c r="X337" s="44"/>
      <c r="Y337" s="44"/>
      <c r="Z337" s="44"/>
      <c r="AA337" s="44"/>
      <c r="AB337" s="35"/>
      <c r="AC337" s="40"/>
      <c r="AD337" s="40"/>
      <c r="AE337" s="75"/>
      <c r="AF337" s="44"/>
      <c r="AG337" s="44"/>
      <c r="AH337" s="44"/>
      <c r="AI337" s="44"/>
      <c r="AJ337" s="44"/>
      <c r="AK337" s="44"/>
      <c r="AL337" s="44"/>
      <c r="AM337" s="44"/>
      <c r="AN337" s="44"/>
      <c r="AO337" s="44"/>
      <c r="AP337" s="44"/>
      <c r="AQ337" s="44"/>
      <c r="AR337" s="44"/>
    </row>
    <row r="338" spans="13:44" ht="15.75" x14ac:dyDescent="0.25">
      <c r="M338" s="40"/>
      <c r="N338" s="44"/>
      <c r="O338" s="44"/>
      <c r="P338" s="44"/>
      <c r="Q338" s="44"/>
      <c r="R338" s="44"/>
      <c r="S338" s="44"/>
      <c r="T338" s="44"/>
      <c r="U338" s="44"/>
      <c r="V338" s="44"/>
      <c r="W338" s="44"/>
      <c r="X338" s="44"/>
      <c r="Y338" s="44"/>
      <c r="Z338" s="44"/>
      <c r="AA338" s="44"/>
      <c r="AB338" s="35"/>
      <c r="AC338" s="40"/>
      <c r="AD338" s="40"/>
      <c r="AE338" s="75"/>
      <c r="AF338" s="44"/>
      <c r="AG338" s="44"/>
      <c r="AH338" s="44"/>
      <c r="AI338" s="44"/>
      <c r="AJ338" s="44"/>
      <c r="AK338" s="44"/>
      <c r="AL338" s="44"/>
      <c r="AM338" s="44"/>
      <c r="AN338" s="44"/>
      <c r="AO338" s="44"/>
      <c r="AP338" s="44"/>
      <c r="AQ338" s="44"/>
      <c r="AR338" s="44"/>
    </row>
    <row r="339" spans="13:44" ht="15.75" x14ac:dyDescent="0.25">
      <c r="M339" s="40"/>
      <c r="N339" s="44"/>
      <c r="O339" s="44"/>
      <c r="P339" s="44"/>
      <c r="Q339" s="44"/>
      <c r="R339" s="44"/>
      <c r="S339" s="44"/>
      <c r="T339" s="44"/>
      <c r="U339" s="44"/>
      <c r="V339" s="44"/>
      <c r="W339" s="44"/>
      <c r="X339" s="44"/>
      <c r="Y339" s="44"/>
      <c r="Z339" s="44"/>
      <c r="AA339" s="44"/>
      <c r="AB339" s="35"/>
      <c r="AC339" s="40"/>
      <c r="AD339" s="40"/>
      <c r="AE339" s="75"/>
      <c r="AF339" s="44"/>
      <c r="AG339" s="44"/>
      <c r="AH339" s="44"/>
      <c r="AI339" s="44"/>
      <c r="AJ339" s="44"/>
      <c r="AK339" s="44"/>
      <c r="AL339" s="44"/>
      <c r="AM339" s="44"/>
      <c r="AN339" s="44"/>
      <c r="AO339" s="44"/>
      <c r="AP339" s="44"/>
      <c r="AQ339" s="44"/>
      <c r="AR339" s="44"/>
    </row>
    <row r="340" spans="13:44" ht="15.75" x14ac:dyDescent="0.25">
      <c r="M340" s="40"/>
      <c r="N340" s="44"/>
      <c r="O340" s="44"/>
      <c r="P340" s="44"/>
      <c r="Q340" s="44"/>
      <c r="R340" s="44"/>
      <c r="S340" s="44"/>
      <c r="T340" s="44"/>
      <c r="U340" s="44"/>
      <c r="V340" s="44"/>
      <c r="W340" s="44"/>
      <c r="X340" s="44"/>
      <c r="Y340" s="44"/>
      <c r="Z340" s="44"/>
      <c r="AA340" s="44"/>
      <c r="AB340" s="35"/>
      <c r="AC340" s="40"/>
      <c r="AD340" s="40"/>
      <c r="AE340" s="75"/>
      <c r="AF340" s="44"/>
      <c r="AG340" s="44"/>
      <c r="AH340" s="44"/>
      <c r="AI340" s="44"/>
      <c r="AJ340" s="44"/>
      <c r="AK340" s="44"/>
      <c r="AL340" s="44"/>
      <c r="AM340" s="44"/>
      <c r="AN340" s="44"/>
      <c r="AO340" s="44"/>
      <c r="AP340" s="44"/>
      <c r="AQ340" s="44"/>
      <c r="AR340" s="44"/>
    </row>
    <row r="341" spans="13:44" ht="15.75" x14ac:dyDescent="0.25">
      <c r="M341" s="40"/>
      <c r="N341" s="44"/>
      <c r="O341" s="44"/>
      <c r="P341" s="44"/>
      <c r="Q341" s="44"/>
      <c r="R341" s="44"/>
      <c r="S341" s="44"/>
      <c r="T341" s="44"/>
      <c r="U341" s="44"/>
      <c r="V341" s="44"/>
      <c r="W341" s="44"/>
      <c r="X341" s="44"/>
      <c r="Y341" s="44"/>
      <c r="Z341" s="44"/>
      <c r="AA341" s="44"/>
      <c r="AB341" s="35"/>
      <c r="AC341" s="40"/>
      <c r="AD341" s="40"/>
      <c r="AE341" s="75"/>
      <c r="AF341" s="44"/>
      <c r="AG341" s="44"/>
      <c r="AH341" s="44"/>
      <c r="AI341" s="44"/>
      <c r="AJ341" s="44"/>
      <c r="AK341" s="44"/>
      <c r="AL341" s="44"/>
      <c r="AM341" s="44"/>
      <c r="AN341" s="44"/>
      <c r="AO341" s="44"/>
      <c r="AP341" s="44"/>
      <c r="AQ341" s="44"/>
      <c r="AR341" s="44"/>
    </row>
    <row r="342" spans="13:44" ht="15.75" x14ac:dyDescent="0.25">
      <c r="M342" s="40"/>
      <c r="N342" s="44"/>
      <c r="O342" s="44"/>
      <c r="P342" s="44"/>
      <c r="Q342" s="44"/>
      <c r="R342" s="44"/>
      <c r="S342" s="44"/>
      <c r="T342" s="44"/>
      <c r="U342" s="44"/>
      <c r="V342" s="44"/>
      <c r="W342" s="44"/>
      <c r="X342" s="44"/>
      <c r="Y342" s="44"/>
      <c r="Z342" s="44"/>
      <c r="AA342" s="44"/>
      <c r="AB342" s="35"/>
      <c r="AC342" s="40"/>
      <c r="AD342" s="40"/>
      <c r="AE342" s="75"/>
      <c r="AF342" s="44"/>
      <c r="AG342" s="44"/>
      <c r="AH342" s="44"/>
      <c r="AI342" s="44"/>
      <c r="AJ342" s="44"/>
      <c r="AK342" s="44"/>
      <c r="AL342" s="44"/>
      <c r="AM342" s="44"/>
      <c r="AN342" s="44"/>
      <c r="AO342" s="44"/>
      <c r="AP342" s="44"/>
      <c r="AQ342" s="44"/>
      <c r="AR342" s="44"/>
    </row>
    <row r="343" spans="13:44" ht="15.75" x14ac:dyDescent="0.25">
      <c r="M343" s="40"/>
      <c r="N343" s="44"/>
      <c r="O343" s="44"/>
      <c r="P343" s="44"/>
      <c r="Q343" s="44"/>
      <c r="R343" s="44"/>
      <c r="S343" s="44"/>
      <c r="T343" s="44"/>
      <c r="U343" s="44"/>
      <c r="V343" s="44"/>
      <c r="W343" s="44"/>
      <c r="X343" s="44"/>
      <c r="Y343" s="44"/>
      <c r="Z343" s="44"/>
      <c r="AA343" s="44"/>
      <c r="AB343" s="35"/>
      <c r="AC343" s="40"/>
      <c r="AD343" s="40"/>
      <c r="AE343" s="75"/>
      <c r="AF343" s="44"/>
      <c r="AG343" s="44"/>
      <c r="AH343" s="44"/>
      <c r="AI343" s="44"/>
      <c r="AJ343" s="44"/>
      <c r="AK343" s="44"/>
      <c r="AL343" s="44"/>
      <c r="AM343" s="44"/>
      <c r="AN343" s="44"/>
      <c r="AO343" s="44"/>
      <c r="AP343" s="44"/>
      <c r="AQ343" s="44"/>
      <c r="AR343" s="44"/>
    </row>
    <row r="344" spans="13:44" ht="15.75" x14ac:dyDescent="0.25">
      <c r="M344" s="40"/>
      <c r="N344" s="44"/>
      <c r="O344" s="44"/>
      <c r="P344" s="44"/>
      <c r="Q344" s="44"/>
      <c r="R344" s="44"/>
      <c r="S344" s="44"/>
      <c r="T344" s="44"/>
      <c r="U344" s="44"/>
      <c r="V344" s="44"/>
      <c r="W344" s="44"/>
      <c r="X344" s="44"/>
      <c r="Y344" s="44"/>
      <c r="Z344" s="44"/>
      <c r="AA344" s="44"/>
      <c r="AB344" s="35"/>
      <c r="AC344" s="40"/>
      <c r="AD344" s="40"/>
      <c r="AE344" s="75"/>
      <c r="AF344" s="44"/>
      <c r="AG344" s="44"/>
      <c r="AH344" s="44"/>
      <c r="AI344" s="44"/>
      <c r="AJ344" s="44"/>
      <c r="AK344" s="44"/>
      <c r="AL344" s="44"/>
      <c r="AM344" s="44"/>
      <c r="AN344" s="44"/>
      <c r="AO344" s="44"/>
      <c r="AP344" s="44"/>
      <c r="AQ344" s="44"/>
      <c r="AR344" s="44"/>
    </row>
    <row r="345" spans="13:44" ht="15.75" x14ac:dyDescent="0.25">
      <c r="M345" s="40"/>
      <c r="N345" s="44"/>
      <c r="O345" s="44"/>
      <c r="P345" s="44"/>
      <c r="Q345" s="44"/>
      <c r="R345" s="44"/>
      <c r="S345" s="44"/>
      <c r="T345" s="44"/>
      <c r="U345" s="44"/>
      <c r="V345" s="44"/>
      <c r="W345" s="44"/>
      <c r="X345" s="44"/>
      <c r="Y345" s="44"/>
      <c r="Z345" s="44"/>
      <c r="AA345" s="44"/>
      <c r="AB345" s="35"/>
      <c r="AC345" s="40"/>
      <c r="AD345" s="40"/>
      <c r="AE345" s="75"/>
      <c r="AF345" s="44"/>
      <c r="AG345" s="44"/>
      <c r="AH345" s="44"/>
      <c r="AI345" s="44"/>
      <c r="AJ345" s="44"/>
      <c r="AK345" s="44"/>
      <c r="AL345" s="44"/>
      <c r="AM345" s="44"/>
      <c r="AN345" s="44"/>
      <c r="AO345" s="44"/>
      <c r="AP345" s="44"/>
      <c r="AQ345" s="44"/>
      <c r="AR345" s="44"/>
    </row>
    <row r="346" spans="13:44" ht="15.75" x14ac:dyDescent="0.25">
      <c r="M346" s="40"/>
      <c r="N346" s="44"/>
      <c r="O346" s="44"/>
      <c r="P346" s="44"/>
      <c r="Q346" s="44"/>
      <c r="R346" s="44"/>
      <c r="S346" s="44"/>
      <c r="T346" s="44"/>
      <c r="U346" s="44"/>
      <c r="V346" s="44"/>
      <c r="W346" s="44"/>
      <c r="X346" s="44"/>
      <c r="Y346" s="44"/>
      <c r="Z346" s="44"/>
      <c r="AA346" s="44"/>
      <c r="AB346" s="35"/>
      <c r="AC346" s="40"/>
      <c r="AD346" s="40"/>
      <c r="AE346" s="75"/>
      <c r="AF346" s="44"/>
      <c r="AG346" s="44"/>
      <c r="AH346" s="44"/>
      <c r="AI346" s="44"/>
      <c r="AJ346" s="44"/>
      <c r="AK346" s="44"/>
      <c r="AL346" s="44"/>
      <c r="AM346" s="44"/>
      <c r="AN346" s="44"/>
      <c r="AO346" s="44"/>
      <c r="AP346" s="44"/>
      <c r="AQ346" s="44"/>
      <c r="AR346" s="44"/>
    </row>
    <row r="347" spans="13:44" ht="15.75" x14ac:dyDescent="0.25">
      <c r="M347" s="40"/>
      <c r="N347" s="44"/>
      <c r="O347" s="44"/>
      <c r="P347" s="44"/>
      <c r="Q347" s="44"/>
      <c r="R347" s="44"/>
      <c r="S347" s="44"/>
      <c r="T347" s="44"/>
      <c r="U347" s="44"/>
      <c r="V347" s="44"/>
      <c r="W347" s="44"/>
      <c r="X347" s="44"/>
      <c r="Y347" s="44"/>
      <c r="Z347" s="44"/>
      <c r="AA347" s="44"/>
      <c r="AB347" s="35"/>
      <c r="AC347" s="40"/>
      <c r="AD347" s="40"/>
      <c r="AE347" s="75"/>
      <c r="AF347" s="44"/>
      <c r="AG347" s="44"/>
      <c r="AH347" s="44"/>
      <c r="AI347" s="44"/>
      <c r="AJ347" s="44"/>
      <c r="AK347" s="44"/>
      <c r="AL347" s="44"/>
      <c r="AM347" s="44"/>
      <c r="AN347" s="44"/>
      <c r="AO347" s="44"/>
      <c r="AP347" s="44"/>
      <c r="AQ347" s="44"/>
      <c r="AR347" s="44"/>
    </row>
    <row r="348" spans="13:44" ht="15.75" x14ac:dyDescent="0.25">
      <c r="M348" s="40"/>
      <c r="N348" s="44"/>
      <c r="O348" s="44"/>
      <c r="P348" s="44"/>
      <c r="Q348" s="44"/>
      <c r="R348" s="44"/>
      <c r="S348" s="44"/>
      <c r="T348" s="44"/>
      <c r="U348" s="44"/>
      <c r="V348" s="44"/>
      <c r="W348" s="44"/>
      <c r="X348" s="44"/>
      <c r="Y348" s="44"/>
      <c r="Z348" s="44"/>
      <c r="AA348" s="44"/>
      <c r="AB348" s="35"/>
      <c r="AC348" s="40"/>
      <c r="AD348" s="40"/>
      <c r="AE348" s="75"/>
      <c r="AF348" s="44"/>
      <c r="AG348" s="44"/>
      <c r="AH348" s="44"/>
      <c r="AI348" s="44"/>
      <c r="AJ348" s="44"/>
      <c r="AK348" s="44"/>
      <c r="AL348" s="44"/>
      <c r="AM348" s="44"/>
      <c r="AN348" s="44"/>
      <c r="AO348" s="44"/>
      <c r="AP348" s="44"/>
      <c r="AQ348" s="44"/>
      <c r="AR348" s="44"/>
    </row>
    <row r="349" spans="13:44" x14ac:dyDescent="0.2">
      <c r="M349" s="40"/>
      <c r="N349" s="44"/>
      <c r="O349" s="44"/>
      <c r="P349" s="44"/>
      <c r="Q349" s="44"/>
      <c r="R349" s="44"/>
      <c r="S349" s="44"/>
      <c r="T349" s="44"/>
      <c r="U349" s="44"/>
      <c r="V349" s="44"/>
      <c r="W349" s="44"/>
      <c r="X349" s="44"/>
      <c r="Y349" s="44"/>
      <c r="Z349" s="44"/>
      <c r="AA349" s="44"/>
      <c r="AC349" s="40"/>
      <c r="AD349" s="40"/>
      <c r="AE349" s="75"/>
      <c r="AF349" s="44"/>
      <c r="AG349" s="44"/>
      <c r="AH349" s="44"/>
      <c r="AI349" s="44"/>
      <c r="AJ349" s="44"/>
      <c r="AK349" s="44"/>
      <c r="AL349" s="44"/>
      <c r="AM349" s="44"/>
      <c r="AN349" s="44"/>
      <c r="AO349" s="44"/>
      <c r="AP349" s="44"/>
      <c r="AQ349" s="44"/>
      <c r="AR349" s="44"/>
    </row>
    <row r="350" spans="13:44" x14ac:dyDescent="0.2">
      <c r="M350" s="40"/>
      <c r="N350" s="44"/>
      <c r="O350" s="44"/>
      <c r="P350" s="44"/>
      <c r="Q350" s="44"/>
      <c r="R350" s="44"/>
      <c r="S350" s="44"/>
      <c r="T350" s="44"/>
      <c r="U350" s="44"/>
      <c r="V350" s="44"/>
      <c r="W350" s="44"/>
      <c r="X350" s="44"/>
      <c r="Y350" s="44"/>
      <c r="Z350" s="44"/>
      <c r="AA350" s="44"/>
      <c r="AC350" s="40"/>
      <c r="AD350" s="40"/>
      <c r="AE350" s="75"/>
      <c r="AF350" s="44"/>
      <c r="AG350" s="44"/>
      <c r="AH350" s="44"/>
      <c r="AI350" s="44"/>
      <c r="AJ350" s="44"/>
      <c r="AK350" s="44"/>
      <c r="AL350" s="44"/>
      <c r="AM350" s="44"/>
      <c r="AN350" s="44"/>
      <c r="AO350" s="44"/>
      <c r="AP350" s="44"/>
      <c r="AQ350" s="44"/>
      <c r="AR350" s="44"/>
    </row>
    <row r="351" spans="13:44" x14ac:dyDescent="0.2">
      <c r="M351" s="40"/>
      <c r="N351" s="44"/>
      <c r="O351" s="44"/>
      <c r="P351" s="44"/>
      <c r="Q351" s="44"/>
      <c r="R351" s="44"/>
      <c r="S351" s="44"/>
      <c r="T351" s="44"/>
      <c r="U351" s="44"/>
      <c r="V351" s="44"/>
      <c r="W351" s="44"/>
      <c r="X351" s="44"/>
      <c r="Y351" s="44"/>
      <c r="Z351" s="44"/>
      <c r="AA351" s="44"/>
      <c r="AC351" s="40"/>
      <c r="AD351" s="40"/>
      <c r="AE351" s="75"/>
      <c r="AF351" s="44"/>
      <c r="AG351" s="44"/>
      <c r="AH351" s="44"/>
      <c r="AI351" s="44"/>
      <c r="AJ351" s="44"/>
      <c r="AK351" s="44"/>
      <c r="AL351" s="44"/>
      <c r="AM351" s="44"/>
      <c r="AN351" s="44"/>
      <c r="AO351" s="44"/>
      <c r="AP351" s="44"/>
      <c r="AQ351" s="44"/>
      <c r="AR351" s="44"/>
    </row>
    <row r="352" spans="13:44" x14ac:dyDescent="0.2">
      <c r="M352" s="40"/>
      <c r="N352" s="44"/>
      <c r="O352" s="44"/>
      <c r="P352" s="44"/>
      <c r="Q352" s="44"/>
      <c r="R352" s="44"/>
      <c r="S352" s="44"/>
      <c r="T352" s="44"/>
      <c r="U352" s="44"/>
      <c r="V352" s="44"/>
      <c r="W352" s="44"/>
      <c r="X352" s="44"/>
      <c r="Y352" s="44"/>
      <c r="Z352" s="44"/>
      <c r="AA352" s="44"/>
      <c r="AC352" s="40"/>
      <c r="AD352" s="40"/>
      <c r="AE352" s="75"/>
      <c r="AF352" s="44"/>
      <c r="AG352" s="44"/>
      <c r="AH352" s="44"/>
      <c r="AI352" s="44"/>
      <c r="AJ352" s="44"/>
      <c r="AK352" s="44"/>
      <c r="AL352" s="44"/>
      <c r="AM352" s="44"/>
      <c r="AN352" s="44"/>
      <c r="AO352" s="44"/>
      <c r="AP352" s="44"/>
      <c r="AQ352" s="44"/>
      <c r="AR352" s="44"/>
    </row>
    <row r="353" spans="9:44" x14ac:dyDescent="0.2">
      <c r="M353" s="40"/>
      <c r="N353" s="44"/>
      <c r="O353" s="44"/>
      <c r="P353" s="44"/>
      <c r="Q353" s="44"/>
      <c r="R353" s="44"/>
      <c r="S353" s="44"/>
      <c r="T353" s="44"/>
      <c r="U353" s="44"/>
      <c r="V353" s="44"/>
      <c r="W353" s="44"/>
      <c r="X353" s="44"/>
      <c r="Y353" s="44"/>
      <c r="Z353" s="44"/>
      <c r="AA353" s="44"/>
      <c r="AC353" s="40"/>
      <c r="AD353" s="40"/>
      <c r="AE353" s="75"/>
      <c r="AF353" s="44"/>
      <c r="AG353" s="44"/>
      <c r="AH353" s="44"/>
      <c r="AI353" s="44"/>
      <c r="AJ353" s="44"/>
      <c r="AK353" s="44"/>
      <c r="AL353" s="44"/>
      <c r="AM353" s="44"/>
      <c r="AN353" s="44"/>
      <c r="AO353" s="44"/>
      <c r="AP353" s="44"/>
      <c r="AQ353" s="44"/>
      <c r="AR353" s="44"/>
    </row>
    <row r="354" spans="9:44" x14ac:dyDescent="0.2">
      <c r="M354" s="40"/>
      <c r="N354" s="44"/>
      <c r="O354" s="44"/>
      <c r="P354" s="44"/>
      <c r="Q354" s="44"/>
      <c r="R354" s="44"/>
      <c r="S354" s="44"/>
      <c r="T354" s="44"/>
      <c r="U354" s="44"/>
      <c r="V354" s="44"/>
      <c r="W354" s="44"/>
      <c r="X354" s="44"/>
      <c r="Y354" s="44"/>
      <c r="Z354" s="44"/>
      <c r="AA354" s="44"/>
      <c r="AC354" s="40"/>
      <c r="AD354" s="40"/>
      <c r="AE354" s="75"/>
      <c r="AF354" s="44"/>
      <c r="AG354" s="44"/>
      <c r="AH354" s="44"/>
      <c r="AI354" s="44"/>
      <c r="AJ354" s="44"/>
      <c r="AK354" s="44"/>
      <c r="AL354" s="44"/>
      <c r="AM354" s="44"/>
      <c r="AN354" s="44"/>
      <c r="AO354" s="44"/>
      <c r="AP354" s="44"/>
      <c r="AQ354" s="44"/>
      <c r="AR354" s="44"/>
    </row>
    <row r="355" spans="9:44" x14ac:dyDescent="0.2">
      <c r="M355" s="40"/>
      <c r="N355" s="44"/>
      <c r="O355" s="44"/>
      <c r="P355" s="44"/>
      <c r="Q355" s="44"/>
      <c r="R355" s="44"/>
      <c r="S355" s="44"/>
      <c r="T355" s="44"/>
      <c r="U355" s="44"/>
      <c r="V355" s="44"/>
      <c r="W355" s="44"/>
      <c r="X355" s="44"/>
      <c r="Y355" s="44"/>
      <c r="Z355" s="44"/>
      <c r="AA355" s="44"/>
      <c r="AC355" s="40"/>
      <c r="AD355" s="40"/>
      <c r="AE355" s="75"/>
      <c r="AF355" s="44"/>
      <c r="AG355" s="44"/>
      <c r="AH355" s="44"/>
      <c r="AI355" s="44"/>
      <c r="AJ355" s="44"/>
      <c r="AK355" s="44"/>
      <c r="AL355" s="44"/>
      <c r="AM355" s="44"/>
      <c r="AN355" s="44"/>
      <c r="AO355" s="44"/>
      <c r="AP355" s="44"/>
      <c r="AQ355" s="44"/>
      <c r="AR355" s="44"/>
    </row>
    <row r="356" spans="9:44" x14ac:dyDescent="0.2">
      <c r="M356" s="40"/>
      <c r="N356" s="44"/>
      <c r="O356" s="44"/>
      <c r="P356" s="44"/>
      <c r="Q356" s="44"/>
      <c r="R356" s="44"/>
      <c r="S356" s="44"/>
      <c r="T356" s="44"/>
      <c r="U356" s="44"/>
      <c r="V356" s="44"/>
      <c r="W356" s="44"/>
      <c r="X356" s="44"/>
      <c r="Y356" s="44"/>
      <c r="Z356" s="44"/>
      <c r="AA356" s="44"/>
      <c r="AC356" s="40"/>
      <c r="AD356" s="40"/>
      <c r="AE356" s="75"/>
      <c r="AF356" s="44"/>
      <c r="AG356" s="44"/>
      <c r="AH356" s="44"/>
      <c r="AI356" s="44"/>
      <c r="AJ356" s="44"/>
      <c r="AK356" s="44"/>
      <c r="AL356" s="44"/>
      <c r="AM356" s="44"/>
      <c r="AN356" s="44"/>
      <c r="AO356" s="44"/>
      <c r="AP356" s="44"/>
      <c r="AQ356" s="44"/>
      <c r="AR356" s="44"/>
    </row>
    <row r="357" spans="9:44" x14ac:dyDescent="0.2">
      <c r="M357" s="40"/>
      <c r="N357" s="44"/>
      <c r="O357" s="44"/>
      <c r="P357" s="44"/>
      <c r="Q357" s="44"/>
      <c r="R357" s="44"/>
      <c r="S357" s="44"/>
      <c r="T357" s="44"/>
      <c r="U357" s="44"/>
      <c r="V357" s="44"/>
      <c r="W357" s="44"/>
      <c r="X357" s="44"/>
      <c r="Y357" s="44"/>
      <c r="Z357" s="44"/>
      <c r="AA357" s="44"/>
      <c r="AC357" s="40"/>
      <c r="AD357" s="40"/>
      <c r="AE357" s="75"/>
      <c r="AF357" s="44"/>
      <c r="AG357" s="44"/>
      <c r="AH357" s="44"/>
      <c r="AI357" s="44"/>
      <c r="AJ357" s="44"/>
      <c r="AK357" s="44"/>
      <c r="AL357" s="44"/>
      <c r="AM357" s="44"/>
      <c r="AN357" s="44"/>
      <c r="AO357" s="44"/>
      <c r="AP357" s="44"/>
      <c r="AQ357" s="44"/>
      <c r="AR357" s="44"/>
    </row>
    <row r="358" spans="9:44" x14ac:dyDescent="0.2">
      <c r="I358" s="77"/>
      <c r="M358" s="40"/>
      <c r="N358" s="44"/>
      <c r="O358" s="44"/>
      <c r="P358" s="44"/>
      <c r="Q358" s="44"/>
      <c r="R358" s="44"/>
      <c r="S358" s="44"/>
      <c r="T358" s="44"/>
      <c r="U358" s="44"/>
      <c r="V358" s="44"/>
      <c r="W358" s="44"/>
      <c r="X358" s="44"/>
      <c r="Y358" s="44"/>
      <c r="Z358" s="44"/>
      <c r="AA358" s="44"/>
      <c r="AC358" s="40"/>
      <c r="AD358" s="40"/>
      <c r="AE358" s="75"/>
      <c r="AF358" s="44"/>
      <c r="AG358" s="44"/>
      <c r="AH358" s="44"/>
      <c r="AI358" s="44"/>
      <c r="AJ358" s="44"/>
      <c r="AK358" s="44"/>
      <c r="AL358" s="44"/>
      <c r="AM358" s="44"/>
      <c r="AN358" s="44"/>
      <c r="AO358" s="44"/>
      <c r="AP358" s="44"/>
      <c r="AQ358" s="44"/>
      <c r="AR358" s="44"/>
    </row>
    <row r="359" spans="9:44" x14ac:dyDescent="0.2">
      <c r="I359" s="77"/>
      <c r="J359" s="52"/>
      <c r="K359" s="39"/>
      <c r="M359" s="40"/>
      <c r="N359" s="44"/>
      <c r="O359" s="44"/>
      <c r="P359" s="44"/>
      <c r="Q359" s="44"/>
      <c r="R359" s="44"/>
      <c r="S359" s="44"/>
      <c r="T359" s="44"/>
      <c r="U359" s="44"/>
      <c r="V359" s="44"/>
      <c r="W359" s="44"/>
      <c r="X359" s="44"/>
      <c r="Y359" s="44"/>
      <c r="Z359" s="44"/>
      <c r="AA359" s="44"/>
      <c r="AC359" s="40"/>
      <c r="AD359" s="40"/>
      <c r="AE359" s="75"/>
      <c r="AF359" s="44"/>
      <c r="AG359" s="44"/>
      <c r="AH359" s="44"/>
      <c r="AI359" s="44"/>
      <c r="AJ359" s="44"/>
      <c r="AK359" s="44"/>
      <c r="AL359" s="44"/>
      <c r="AM359" s="44"/>
      <c r="AN359" s="44"/>
      <c r="AO359" s="44"/>
      <c r="AP359" s="44"/>
      <c r="AQ359" s="44"/>
      <c r="AR359" s="44"/>
    </row>
    <row r="360" spans="9:44" x14ac:dyDescent="0.2">
      <c r="I360" s="77"/>
      <c r="J360" s="38"/>
      <c r="K360" s="39"/>
      <c r="M360" s="40"/>
      <c r="N360" s="44"/>
      <c r="O360" s="44"/>
      <c r="P360" s="44"/>
      <c r="Q360" s="44"/>
      <c r="R360" s="44"/>
      <c r="S360" s="44"/>
      <c r="T360" s="44"/>
      <c r="U360" s="44"/>
      <c r="V360" s="44"/>
      <c r="W360" s="44"/>
      <c r="X360" s="44"/>
      <c r="Y360" s="44"/>
      <c r="Z360" s="44"/>
      <c r="AA360" s="44"/>
      <c r="AC360" s="40"/>
      <c r="AD360" s="40"/>
      <c r="AE360" s="75"/>
      <c r="AF360" s="44"/>
      <c r="AG360" s="44"/>
      <c r="AH360" s="44"/>
      <c r="AI360" s="44"/>
      <c r="AJ360" s="44"/>
      <c r="AK360" s="44"/>
      <c r="AL360" s="44"/>
      <c r="AM360" s="44"/>
      <c r="AN360" s="44"/>
      <c r="AO360" s="44"/>
      <c r="AP360" s="44"/>
      <c r="AQ360" s="44"/>
      <c r="AR360" s="44"/>
    </row>
    <row r="361" spans="9:44" x14ac:dyDescent="0.2">
      <c r="I361" s="77"/>
      <c r="J361" s="38"/>
      <c r="K361" s="39"/>
      <c r="M361" s="40"/>
      <c r="N361" s="44"/>
      <c r="O361" s="44"/>
      <c r="P361" s="44"/>
      <c r="Q361" s="44"/>
      <c r="R361" s="44"/>
      <c r="S361" s="44"/>
      <c r="T361" s="44"/>
      <c r="U361" s="44"/>
      <c r="V361" s="44"/>
      <c r="W361" s="44"/>
      <c r="X361" s="44"/>
      <c r="Y361" s="44"/>
      <c r="Z361" s="44"/>
      <c r="AA361" s="44"/>
      <c r="AC361" s="40"/>
      <c r="AD361" s="40"/>
      <c r="AE361" s="75"/>
      <c r="AF361" s="44"/>
      <c r="AG361" s="44"/>
      <c r="AH361" s="44"/>
      <c r="AI361" s="44"/>
      <c r="AJ361" s="44"/>
      <c r="AK361" s="44"/>
      <c r="AL361" s="44"/>
      <c r="AM361" s="44"/>
      <c r="AN361" s="44"/>
      <c r="AO361" s="44"/>
      <c r="AP361" s="44"/>
      <c r="AQ361" s="44"/>
      <c r="AR361" s="44"/>
    </row>
    <row r="362" spans="9:44" x14ac:dyDescent="0.2">
      <c r="I362" s="77"/>
      <c r="J362" s="52"/>
      <c r="K362" s="39"/>
      <c r="M362" s="40"/>
      <c r="N362" s="44"/>
      <c r="O362" s="44"/>
      <c r="P362" s="44"/>
      <c r="Q362" s="44"/>
      <c r="R362" s="44"/>
      <c r="S362" s="44"/>
      <c r="T362" s="44"/>
      <c r="U362" s="44"/>
      <c r="V362" s="44"/>
      <c r="W362" s="44"/>
      <c r="X362" s="44"/>
      <c r="Y362" s="44"/>
      <c r="Z362" s="44"/>
      <c r="AA362" s="44"/>
      <c r="AD362" s="40"/>
      <c r="AE362" s="75"/>
      <c r="AF362" s="75"/>
      <c r="AG362" s="75"/>
      <c r="AH362" s="75"/>
      <c r="AI362" s="75"/>
      <c r="AJ362" s="75"/>
      <c r="AK362" s="75"/>
      <c r="AL362" s="75"/>
      <c r="AM362" s="75"/>
      <c r="AN362" s="75"/>
      <c r="AO362" s="75"/>
      <c r="AP362" s="75"/>
      <c r="AQ362" s="75"/>
      <c r="AR362" s="75"/>
    </row>
    <row r="363" spans="9:44" x14ac:dyDescent="0.2">
      <c r="I363" s="77"/>
      <c r="J363" s="52"/>
      <c r="K363" s="39"/>
      <c r="M363" s="40"/>
      <c r="N363" s="44"/>
      <c r="O363" s="44"/>
      <c r="P363" s="44"/>
      <c r="Q363" s="44"/>
      <c r="R363" s="44"/>
      <c r="S363" s="44"/>
      <c r="T363" s="44"/>
      <c r="U363" s="44"/>
      <c r="V363" s="44"/>
      <c r="W363" s="44"/>
      <c r="X363" s="44"/>
      <c r="Y363" s="44"/>
      <c r="Z363" s="44"/>
      <c r="AA363" s="44"/>
      <c r="AD363" s="40"/>
      <c r="AE363" s="75"/>
      <c r="AF363" s="75"/>
      <c r="AG363" s="75"/>
      <c r="AH363" s="75"/>
      <c r="AI363" s="75"/>
      <c r="AJ363" s="75"/>
      <c r="AK363" s="75"/>
      <c r="AL363" s="75"/>
      <c r="AM363" s="75"/>
      <c r="AN363" s="75"/>
      <c r="AO363" s="75"/>
      <c r="AP363" s="75"/>
      <c r="AQ363" s="75"/>
      <c r="AR363" s="75"/>
    </row>
    <row r="364" spans="9:44" x14ac:dyDescent="0.2">
      <c r="I364" s="77"/>
      <c r="J364" s="52"/>
      <c r="K364" s="39"/>
      <c r="M364" s="40"/>
      <c r="N364" s="44"/>
      <c r="O364" s="44"/>
      <c r="P364" s="44"/>
      <c r="Q364" s="44"/>
      <c r="R364" s="44"/>
      <c r="S364" s="44"/>
      <c r="T364" s="44"/>
      <c r="U364" s="44"/>
      <c r="V364" s="44"/>
      <c r="W364" s="44"/>
      <c r="X364" s="44"/>
      <c r="Y364" s="44"/>
      <c r="Z364" s="44"/>
      <c r="AA364" s="44"/>
      <c r="AD364" s="40"/>
      <c r="AE364" s="75"/>
      <c r="AF364" s="44"/>
      <c r="AG364" s="44"/>
      <c r="AH364" s="44"/>
      <c r="AI364" s="44"/>
      <c r="AJ364" s="44"/>
      <c r="AK364" s="44"/>
      <c r="AL364" s="44"/>
      <c r="AM364" s="44"/>
      <c r="AN364" s="44"/>
      <c r="AO364" s="44"/>
      <c r="AP364" s="44"/>
      <c r="AQ364" s="44"/>
      <c r="AR364" s="44"/>
    </row>
    <row r="365" spans="9:44" x14ac:dyDescent="0.2">
      <c r="I365" s="77"/>
      <c r="J365" s="52"/>
      <c r="K365" s="39"/>
      <c r="M365" s="40"/>
      <c r="N365" s="44"/>
      <c r="O365" s="44"/>
      <c r="P365" s="44"/>
      <c r="Q365" s="44"/>
      <c r="R365" s="44"/>
      <c r="S365" s="44"/>
      <c r="T365" s="44"/>
      <c r="U365" s="44"/>
      <c r="V365" s="44"/>
      <c r="W365" s="44"/>
      <c r="X365" s="44"/>
      <c r="Y365" s="44"/>
      <c r="Z365" s="44"/>
      <c r="AA365" s="44"/>
      <c r="AD365" s="40"/>
      <c r="AE365" s="75"/>
      <c r="AF365" s="75"/>
      <c r="AG365" s="75"/>
      <c r="AH365" s="75"/>
      <c r="AI365" s="75"/>
      <c r="AJ365" s="75"/>
      <c r="AK365" s="75"/>
      <c r="AL365" s="75"/>
      <c r="AM365" s="75"/>
      <c r="AN365" s="75"/>
      <c r="AO365" s="75"/>
      <c r="AP365" s="75"/>
      <c r="AQ365" s="75"/>
      <c r="AR365" s="75"/>
    </row>
    <row r="366" spans="9:44" x14ac:dyDescent="0.2">
      <c r="I366" s="77"/>
      <c r="J366" s="52"/>
      <c r="K366" s="39"/>
      <c r="N366" s="44"/>
      <c r="O366" s="44"/>
    </row>
    <row r="367" spans="9:44" x14ac:dyDescent="0.2">
      <c r="I367" s="77"/>
      <c r="J367" s="52"/>
      <c r="K367" s="39"/>
      <c r="N367" s="44"/>
      <c r="O367" s="44"/>
    </row>
    <row r="368" spans="9:44" x14ac:dyDescent="0.2">
      <c r="I368" s="77"/>
      <c r="J368" s="38"/>
      <c r="K368" s="39"/>
      <c r="N368" s="44"/>
      <c r="O368" s="44"/>
    </row>
    <row r="369" spans="9:11" x14ac:dyDescent="0.2">
      <c r="I369" s="77"/>
      <c r="J369" s="38"/>
      <c r="K369" s="39"/>
    </row>
    <row r="370" spans="9:11" x14ac:dyDescent="0.2">
      <c r="I370" s="77"/>
      <c r="J370" s="38"/>
      <c r="K370" s="39"/>
    </row>
    <row r="371" spans="9:11" x14ac:dyDescent="0.2">
      <c r="I371" s="77"/>
      <c r="J371" s="52"/>
      <c r="K371" s="39"/>
    </row>
    <row r="372" spans="9:11" x14ac:dyDescent="0.2">
      <c r="I372" s="77"/>
      <c r="J372" s="52"/>
      <c r="K372" s="39"/>
    </row>
    <row r="373" spans="9:11" x14ac:dyDescent="0.2">
      <c r="I373" s="77"/>
      <c r="J373" s="52"/>
      <c r="K373" s="39"/>
    </row>
    <row r="374" spans="9:11" x14ac:dyDescent="0.2">
      <c r="I374" s="77"/>
      <c r="J374" s="52"/>
      <c r="K374" s="39"/>
    </row>
    <row r="375" spans="9:11" x14ac:dyDescent="0.2">
      <c r="I375" s="77"/>
      <c r="J375" s="52"/>
      <c r="K375" s="39"/>
    </row>
    <row r="376" spans="9:11" x14ac:dyDescent="0.2">
      <c r="I376" s="77"/>
      <c r="J376" s="52"/>
      <c r="K376" s="39"/>
    </row>
    <row r="377" spans="9:11" x14ac:dyDescent="0.2">
      <c r="I377" s="77"/>
      <c r="J377" s="52"/>
      <c r="K377" s="39"/>
    </row>
    <row r="378" spans="9:11" x14ac:dyDescent="0.2">
      <c r="I378" s="77"/>
      <c r="J378" s="52"/>
      <c r="K378" s="39"/>
    </row>
    <row r="379" spans="9:11" x14ac:dyDescent="0.2">
      <c r="I379" s="77"/>
      <c r="J379" s="52"/>
      <c r="K379" s="39"/>
    </row>
    <row r="380" spans="9:11" x14ac:dyDescent="0.2">
      <c r="J380" s="52"/>
      <c r="K380" s="39"/>
    </row>
  </sheetData>
  <sheetProtection algorithmName="SHA-512" hashValue="iSgj0Es+AwNVhLSaTBqy91FjZkN8AwcJYj28H0SK9eXda7gdbGtJGP+TIzWPBL21D7vqbYbl/cpstsIrEvN2BA==" saltValue="fRdbCTnCRx4uK5nwpZnpoA==" spinCount="100000" sheet="1" selectLockedCells="1"/>
  <mergeCells count="54">
    <mergeCell ref="C9:E9"/>
    <mergeCell ref="C10:E10"/>
    <mergeCell ref="F8:I9"/>
    <mergeCell ref="D11:I11"/>
    <mergeCell ref="C23:D23"/>
    <mergeCell ref="E13:F13"/>
    <mergeCell ref="B12:I12"/>
    <mergeCell ref="C22:D22"/>
    <mergeCell ref="C21:D21"/>
    <mergeCell ref="E14:F14"/>
    <mergeCell ref="E19:F19"/>
    <mergeCell ref="E20:F20"/>
    <mergeCell ref="E21:F21"/>
    <mergeCell ref="E22:F22"/>
    <mergeCell ref="E15:F15"/>
    <mergeCell ref="E27:F27"/>
    <mergeCell ref="C18:D18"/>
    <mergeCell ref="E23:F23"/>
    <mergeCell ref="C20:D20"/>
    <mergeCell ref="E16:F16"/>
    <mergeCell ref="E17:F17"/>
    <mergeCell ref="E24:F24"/>
    <mergeCell ref="C24:D24"/>
    <mergeCell ref="BO1:BP1"/>
    <mergeCell ref="AS1:BF1"/>
    <mergeCell ref="C7:E7"/>
    <mergeCell ref="C8:E8"/>
    <mergeCell ref="F7:G7"/>
    <mergeCell ref="D1:I3"/>
    <mergeCell ref="F4:H5"/>
    <mergeCell ref="B5:E5"/>
    <mergeCell ref="B6:B7"/>
    <mergeCell ref="L6:M6"/>
    <mergeCell ref="B31:D31"/>
    <mergeCell ref="B29:I30"/>
    <mergeCell ref="C28:D28"/>
    <mergeCell ref="E28:F28"/>
    <mergeCell ref="C13:D13"/>
    <mergeCell ref="C25:D25"/>
    <mergeCell ref="E25:F25"/>
    <mergeCell ref="C26:D26"/>
    <mergeCell ref="E26:F26"/>
    <mergeCell ref="C14:D14"/>
    <mergeCell ref="C15:D15"/>
    <mergeCell ref="C16:D16"/>
    <mergeCell ref="C27:D27"/>
    <mergeCell ref="E18:F18"/>
    <mergeCell ref="C19:D19"/>
    <mergeCell ref="C17:D17"/>
    <mergeCell ref="B50:E50"/>
    <mergeCell ref="B33:F33"/>
    <mergeCell ref="H34:I34"/>
    <mergeCell ref="H35:I35"/>
    <mergeCell ref="H33:I33"/>
  </mergeCells>
  <phoneticPr fontId="32" type="noConversion"/>
  <conditionalFormatting sqref="B29:I30">
    <cfRule type="containsErrors" dxfId="721" priority="23">
      <formula>ISERROR(B29)</formula>
    </cfRule>
  </conditionalFormatting>
  <conditionalFormatting sqref="C11">
    <cfRule type="cellIs" dxfId="720" priority="18" operator="greaterThan">
      <formula>0.8</formula>
    </cfRule>
  </conditionalFormatting>
  <conditionalFormatting sqref="C7:E10">
    <cfRule type="containsBlanks" dxfId="719" priority="15">
      <formula>LEN(TRIM(C7))=0</formula>
    </cfRule>
  </conditionalFormatting>
  <conditionalFormatting sqref="D11">
    <cfRule type="containsText" dxfId="718" priority="19" operator="containsText" text="Income is greater than 80% of the AMI.">
      <formula>NOT(ISERROR(SEARCH("Income is greater than 80% of the AMI.",D11)))</formula>
    </cfRule>
  </conditionalFormatting>
  <conditionalFormatting sqref="D11:I11">
    <cfRule type="containsText" dxfId="717" priority="1" operator="containsText" text="Income is greater than 80% AMI due to extended decimal places. Household is ineligible.">
      <formula>NOT(ISERROR(SEARCH("Income is greater than 80% AMI due to extended decimal places. Household is ineligible.",D11)))</formula>
    </cfRule>
  </conditionalFormatting>
  <conditionalFormatting sqref="E15:F18">
    <cfRule type="containsBlanks" dxfId="716" priority="37">
      <formula>LEN(TRIM(E15))=0</formula>
    </cfRule>
  </conditionalFormatting>
  <conditionalFormatting sqref="F50">
    <cfRule type="cellIs" dxfId="715" priority="47" operator="greaterThan">
      <formula>0</formula>
    </cfRule>
  </conditionalFormatting>
  <conditionalFormatting sqref="F8:I9">
    <cfRule type="notContainsBlanks" dxfId="714" priority="80">
      <formula>LEN(TRIM(F8))&gt;0</formula>
    </cfRule>
  </conditionalFormatting>
  <conditionalFormatting sqref="G14:G28 C20:C28 E20:E28">
    <cfRule type="containsBlanks" dxfId="713" priority="26">
      <formula>LEN(TRIM(C14))=0</formula>
    </cfRule>
  </conditionalFormatting>
  <conditionalFormatting sqref="I14:I28">
    <cfRule type="containsBlanks" dxfId="712" priority="24">
      <formula>LEN(TRIM(I14))=0</formula>
    </cfRule>
  </conditionalFormatting>
  <conditionalFormatting sqref="I36:I40 H7 C15:C18 C19:F19">
    <cfRule type="containsBlanks" dxfId="711" priority="79">
      <formula>LEN(TRIM(C7))=0</formula>
    </cfRule>
  </conditionalFormatting>
  <conditionalFormatting sqref="I40">
    <cfRule type="cellIs" dxfId="710" priority="2" operator="greaterThan">
      <formula>0</formula>
    </cfRule>
    <cfRule type="cellIs" dxfId="709" priority="4" operator="greaterThan">
      <formula>0</formula>
    </cfRule>
  </conditionalFormatting>
  <conditionalFormatting sqref="I43">
    <cfRule type="containsBlanks" dxfId="708" priority="5">
      <formula>LEN(TRIM(I43))=0</formula>
    </cfRule>
    <cfRule type="cellIs" dxfId="707" priority="6" operator="equal">
      <formula>0.38</formula>
    </cfRule>
    <cfRule type="cellIs" dxfId="706" priority="7" operator="between">
      <formula>0.01</formula>
      <formula>0.38</formula>
    </cfRule>
    <cfRule type="cellIs" dxfId="705" priority="8" operator="greaterThan">
      <formula>0.38</formula>
    </cfRule>
  </conditionalFormatting>
  <dataValidations count="4">
    <dataValidation type="list" allowBlank="1" showInputMessage="1" showErrorMessage="1" sqref="I14:I28" xr:uid="{00000000-0002-0000-0000-000000000000}">
      <formula1>"Yes,No"</formula1>
    </dataValidation>
    <dataValidation type="list" allowBlank="1" showInputMessage="1" showErrorMessage="1" sqref="C9:E9" xr:uid="{ABDA87B7-F2BC-4A1A-BF47-0F8D6AACF703}">
      <formula1>"Arkansas,Colorado,Illinois,Iowa,Kansas,Missouri,Nebraska,Oklahoma"</formula1>
    </dataValidation>
    <dataValidation type="list" allowBlank="1" showInputMessage="1" showErrorMessage="1" sqref="C10:E10" xr:uid="{7E86E0C8-15B1-4565-A975-F3F248EB1574}">
      <formula1>INDIRECT(State)</formula1>
    </dataValidation>
    <dataValidation allowBlank="1" showErrorMessage="1" prompt="For example: Homeowner association dues, maintenance fees, etc." sqref="I39" xr:uid="{EBCF442E-67E8-4B12-B732-924439AED4CB}"/>
  </dataValidations>
  <pageMargins left="1.8541666666666699E-2" right="0.2" top="0.5" bottom="0.5" header="0.3" footer="0.05"/>
  <pageSetup scale="84" orientation="portrait" r:id="rId1"/>
  <headerFooter>
    <oddFooter>&amp;C&amp;"-,Regular"&amp;10&amp;P of &amp;N&amp;R&amp;"-,Regular"&amp;10&amp;A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EF72-E118-4DBC-B60E-67D7FA71CC2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40</v>
      </c>
      <c r="B5" s="377" t="str">
        <f>IF(Household_Summary!C14="","",Household_Summary!C14)</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r+TJt0GtxpZ2VyCvImtbEHroKPLyGJ0rZ1fv9zCBlwWSYG/kiAz135F+SEMNIEWdelxnYbQrnXsHNbGXZXsZFw==" saltValue="LlGFFMpK30wZjzafXwgrw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704" priority="45">
      <formula>LEN(TRIM(B8))=0</formula>
    </cfRule>
  </conditionalFormatting>
  <conditionalFormatting sqref="B12:B14">
    <cfRule type="containsBlanks" dxfId="703" priority="44">
      <formula>LEN(TRIM(B12))=0</formula>
    </cfRule>
  </conditionalFormatting>
  <conditionalFormatting sqref="B17:B18">
    <cfRule type="containsBlanks" dxfId="702" priority="43">
      <formula>LEN(TRIM(B17))=0</formula>
    </cfRule>
  </conditionalFormatting>
  <conditionalFormatting sqref="B20:B22">
    <cfRule type="containsBlanks" dxfId="701" priority="42">
      <formula>LEN(TRIM(B20))=0</formula>
    </cfRule>
  </conditionalFormatting>
  <conditionalFormatting sqref="B25">
    <cfRule type="containsBlanks" dxfId="700" priority="41">
      <formula>LEN(TRIM(B25))=0</formula>
    </cfRule>
  </conditionalFormatting>
  <conditionalFormatting sqref="B35 G35">
    <cfRule type="containsBlanks" dxfId="699" priority="38">
      <formula>LEN(TRIM(B35))=0</formula>
    </cfRule>
  </conditionalFormatting>
  <conditionalFormatting sqref="B39:B41">
    <cfRule type="containsBlanks" dxfId="698" priority="3">
      <formula>LEN(TRIM(B39))=0</formula>
    </cfRule>
  </conditionalFormatting>
  <conditionalFormatting sqref="B44:B45">
    <cfRule type="containsBlanks" dxfId="697" priority="36">
      <formula>LEN(TRIM(B44))=0</formula>
    </cfRule>
  </conditionalFormatting>
  <conditionalFormatting sqref="B47:B49">
    <cfRule type="containsBlanks" dxfId="696" priority="35">
      <formula>LEN(TRIM(B47))=0</formula>
    </cfRule>
  </conditionalFormatting>
  <conditionalFormatting sqref="B52">
    <cfRule type="containsBlanks" dxfId="695" priority="34">
      <formula>LEN(TRIM(B52))=0</formula>
    </cfRule>
  </conditionalFormatting>
  <conditionalFormatting sqref="B68">
    <cfRule type="containsBlanks" dxfId="694" priority="31">
      <formula>LEN(TRIM(B68))=0</formula>
    </cfRule>
  </conditionalFormatting>
  <conditionalFormatting sqref="B73:B75">
    <cfRule type="containsBlanks" dxfId="693" priority="30">
      <formula>LEN(TRIM(B73))=0</formula>
    </cfRule>
  </conditionalFormatting>
  <conditionalFormatting sqref="B78:B79">
    <cfRule type="containsBlanks" dxfId="692" priority="29">
      <formula>LEN(TRIM(B78))=0</formula>
    </cfRule>
  </conditionalFormatting>
  <conditionalFormatting sqref="B82">
    <cfRule type="containsBlanks" dxfId="691" priority="28">
      <formula>LEN(TRIM(B82))=0</formula>
    </cfRule>
  </conditionalFormatting>
  <conditionalFormatting sqref="B92">
    <cfRule type="containsBlanks" dxfId="690" priority="18">
      <formula>LEN(TRIM(B92))=0</formula>
    </cfRule>
  </conditionalFormatting>
  <conditionalFormatting sqref="B97:B99">
    <cfRule type="containsBlanks" dxfId="689" priority="17">
      <formula>LEN(TRIM(B97))=0</formula>
    </cfRule>
  </conditionalFormatting>
  <conditionalFormatting sqref="B102:B103">
    <cfRule type="containsBlanks" dxfId="688" priority="16">
      <formula>LEN(TRIM(B102))=0</formula>
    </cfRule>
  </conditionalFormatting>
  <conditionalFormatting sqref="B106">
    <cfRule type="containsBlanks" dxfId="687" priority="15">
      <formula>LEN(TRIM(B106))=0</formula>
    </cfRule>
  </conditionalFormatting>
  <conditionalFormatting sqref="B125:B128">
    <cfRule type="containsBlanks" dxfId="686" priority="24">
      <formula>LEN(TRIM(B125))=0</formula>
    </cfRule>
  </conditionalFormatting>
  <conditionalFormatting sqref="B130">
    <cfRule type="cellIs" dxfId="685" priority="4" operator="greaterThan">
      <formula>0</formula>
    </cfRule>
  </conditionalFormatting>
  <conditionalFormatting sqref="B138:B141">
    <cfRule type="containsBlanks" dxfId="684" priority="2">
      <formula>LEN(TRIM(B138))=0</formula>
    </cfRule>
  </conditionalFormatting>
  <conditionalFormatting sqref="B143">
    <cfRule type="cellIs" dxfId="683" priority="9" operator="greaterThan">
      <formula>0</formula>
    </cfRule>
  </conditionalFormatting>
  <conditionalFormatting sqref="B151:B154">
    <cfRule type="containsBlanks" dxfId="682" priority="1">
      <formula>LEN(TRIM(B151))=0</formula>
    </cfRule>
  </conditionalFormatting>
  <conditionalFormatting sqref="B156">
    <cfRule type="cellIs" dxfId="681" priority="5" operator="greaterThan">
      <formula>0</formula>
    </cfRule>
  </conditionalFormatting>
  <conditionalFormatting sqref="B166:B167">
    <cfRule type="containsBlanks" dxfId="680" priority="49">
      <formula>LEN(TRIM(B166))=0</formula>
    </cfRule>
  </conditionalFormatting>
  <conditionalFormatting sqref="B171:B172">
    <cfRule type="containsBlanks" dxfId="679" priority="48">
      <formula>LEN(TRIM(B171))=0</formula>
    </cfRule>
  </conditionalFormatting>
  <conditionalFormatting sqref="B176:B177">
    <cfRule type="containsBlanks" dxfId="678" priority="19">
      <formula>LEN(TRIM(B176))=0</formula>
    </cfRule>
  </conditionalFormatting>
  <conditionalFormatting sqref="B181:B182">
    <cfRule type="containsBlanks" dxfId="677" priority="47">
      <formula>LEN(TRIM(B181))=0</formula>
    </cfRule>
  </conditionalFormatting>
  <conditionalFormatting sqref="E15 E22">
    <cfRule type="containsBlanks" dxfId="676" priority="40">
      <formula>LEN(TRIM(E15))=0</formula>
    </cfRule>
  </conditionalFormatting>
  <conditionalFormatting sqref="E42 E49">
    <cfRule type="containsBlanks" dxfId="675" priority="33">
      <formula>LEN(TRIM(E42))=0</formula>
    </cfRule>
  </conditionalFormatting>
  <conditionalFormatting sqref="E76 E81">
    <cfRule type="containsBlanks" dxfId="674" priority="27">
      <formula>LEN(TRIM(E76))=0</formula>
    </cfRule>
  </conditionalFormatting>
  <conditionalFormatting sqref="E100 E105">
    <cfRule type="containsBlanks" dxfId="673" priority="14">
      <formula>LEN(TRIM(E100))=0</formula>
    </cfRule>
  </conditionalFormatting>
  <conditionalFormatting sqref="E125">
    <cfRule type="containsBlanks" dxfId="672" priority="23">
      <formula>LEN(TRIM(E125))=0</formula>
    </cfRule>
  </conditionalFormatting>
  <conditionalFormatting sqref="E138">
    <cfRule type="containsBlanks" dxfId="671" priority="10">
      <formula>LEN(TRIM(E138))=0</formula>
    </cfRule>
  </conditionalFormatting>
  <conditionalFormatting sqref="E151">
    <cfRule type="containsBlanks" dxfId="670" priority="6">
      <formula>LEN(TRIM(E151))=0</formula>
    </cfRule>
  </conditionalFormatting>
  <conditionalFormatting sqref="E167">
    <cfRule type="containsBlanks" dxfId="669" priority="46">
      <formula>LEN(TRIM(E167))=0</formula>
    </cfRule>
  </conditionalFormatting>
  <conditionalFormatting sqref="E172">
    <cfRule type="containsBlanks" dxfId="668" priority="22">
      <formula>LEN(TRIM(E172))=0</formula>
    </cfRule>
  </conditionalFormatting>
  <conditionalFormatting sqref="E177">
    <cfRule type="containsBlanks" dxfId="667" priority="21">
      <formula>LEN(TRIM(E177))=0</formula>
    </cfRule>
  </conditionalFormatting>
  <conditionalFormatting sqref="E182">
    <cfRule type="containsBlanks" dxfId="666" priority="20">
      <formula>LEN(TRIM(E182))=0</formula>
    </cfRule>
  </conditionalFormatting>
  <conditionalFormatting sqref="F12:F13">
    <cfRule type="containsBlanks" dxfId="665" priority="39">
      <formula>LEN(TRIM(F12))=0</formula>
    </cfRule>
  </conditionalFormatting>
  <conditionalFormatting sqref="F39:F40">
    <cfRule type="containsBlanks" dxfId="664" priority="32">
      <formula>LEN(TRIM(F39))=0</formula>
    </cfRule>
  </conditionalFormatting>
  <conditionalFormatting sqref="F73:F74">
    <cfRule type="containsBlanks" dxfId="663" priority="26">
      <formula>LEN(TRIM(F73))=0</formula>
    </cfRule>
  </conditionalFormatting>
  <conditionalFormatting sqref="F97:F98">
    <cfRule type="containsBlanks" dxfId="662" priority="13">
      <formula>LEN(TRIM(F97))=0</formula>
    </cfRule>
  </conditionalFormatting>
  <conditionalFormatting sqref="F122">
    <cfRule type="containsBlanks" dxfId="661" priority="25">
      <formula>LEN(TRIM(F122))=0</formula>
    </cfRule>
  </conditionalFormatting>
  <conditionalFormatting sqref="F135">
    <cfRule type="containsBlanks" dxfId="660" priority="12">
      <formula>LEN(TRIM(F135))=0</formula>
    </cfRule>
  </conditionalFormatting>
  <conditionalFormatting sqref="F148">
    <cfRule type="containsBlanks" dxfId="659" priority="8">
      <formula>LEN(TRIM(F148))=0</formula>
    </cfRule>
  </conditionalFormatting>
  <conditionalFormatting sqref="L191:L192">
    <cfRule type="expression" dxfId="658" priority="50">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8EBF4B6-A508-4D19-9A26-74C20975C7C0}">
      <formula1>43466</formula1>
    </dataValidation>
    <dataValidation allowBlank="1" showErrorMessage="1" prompt="If a range of hours is indicated, enter the high end of the range." sqref="B79 B21 B48 B103" xr:uid="{FE9455F8-FD2D-4114-BB28-E9027282D11E}"/>
    <dataValidation allowBlank="1" showErrorMessage="1" prompt="Enter all income NOT included in &quot;Base Wages&quot; (i.e. overtime, bonus, commission, tips, etc.)." sqref="B82 B25 B52 B106" xr:uid="{414A9EA0-E556-43AD-9367-C7A5A1F75FA4}"/>
    <dataValidation allowBlank="1" showErrorMessage="1" prompt="Enter ALL YTD gross income + YTD OT/Bonus/Commission/Tips + YTD Other Income." sqref="B75 B14 B99 B41" xr:uid="{FBC9A70A-85BB-4A7B-8054-B4F8EABAD2A8}"/>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12 B39" xr:uid="{AC9598FB-7086-4978-BCAB-BF152B1C9700}">
      <formula1>6</formula1>
    </dataValidation>
    <dataValidation type="decimal" operator="greaterThan" allowBlank="1" showInputMessage="1" showErrorMessage="1" sqref="B166 B181 B171 B176" xr:uid="{29D65A93-1F91-4BE6-B90C-B13A31D91B5D}">
      <formula1>0</formula1>
    </dataValidation>
    <dataValidation type="list" allowBlank="1" showInputMessage="1" showErrorMessage="1" sqref="F122 F135 F148" xr:uid="{C5B1D27E-32CD-4F24-B1E0-E9F7C53BA069}">
      <formula1>"Yes,No"</formula1>
    </dataValidation>
    <dataValidation type="textLength" operator="lessThanOrEqual" allowBlank="1" showErrorMessage="1" error="Input in MM/DD/YY format." prompt="Input in MM/DD/YY format." sqref="B13 B40" xr:uid="{2885AF1E-D199-4F00-AA7E-998E53AB4DCC}">
      <formula1>6</formula1>
    </dataValidation>
    <dataValidation type="list" allowBlank="1" showInputMessage="1" showErrorMessage="1" sqref="B18 B45" xr:uid="{31E747CB-BA88-4AFB-AD0B-1A01C487C4E4}">
      <formula1>"1 (Annual), 12 (Monthly), 24 (Semi-Monthly), 26 (Bi-weekly),52 (Weekly)"</formula1>
    </dataValidation>
    <dataValidation type="list" allowBlank="1" showInputMessage="1" showErrorMessage="1" sqref="L5" xr:uid="{6D151942-6A03-4A22-9C58-58FB8590CC6A}">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45F7-C996-4F86-AC82-869BD55A2843}">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41</v>
      </c>
      <c r="B5" s="377" t="str">
        <f>IF(Household_Summary!C15="","",Household_Summary!C15)</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mjpph/qiPPX8p5X8pbKnMmgv2N0NPtHoop0nUJgt3pQb8YTG19uPeCi8S34UGMeT4KQyFX5+R0IVVhw0alUYPA==" saltValue="4Q5KSkygD4kBOgsuwwNbg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57" priority="42">
      <formula>LEN(TRIM(B8))=0</formula>
    </cfRule>
  </conditionalFormatting>
  <conditionalFormatting sqref="B12:B14">
    <cfRule type="containsBlanks" dxfId="656" priority="41">
      <formula>LEN(TRIM(B12))=0</formula>
    </cfRule>
  </conditionalFormatting>
  <conditionalFormatting sqref="B17:B18">
    <cfRule type="containsBlanks" dxfId="655" priority="40">
      <formula>LEN(TRIM(B17))=0</formula>
    </cfRule>
  </conditionalFormatting>
  <conditionalFormatting sqref="B20:B22">
    <cfRule type="containsBlanks" dxfId="654" priority="39">
      <formula>LEN(TRIM(B20))=0</formula>
    </cfRule>
  </conditionalFormatting>
  <conditionalFormatting sqref="B25">
    <cfRule type="containsBlanks" dxfId="653" priority="38">
      <formula>LEN(TRIM(B25))=0</formula>
    </cfRule>
  </conditionalFormatting>
  <conditionalFormatting sqref="B35 G35">
    <cfRule type="containsBlanks" dxfId="652" priority="35">
      <formula>LEN(TRIM(B35))=0</formula>
    </cfRule>
  </conditionalFormatting>
  <conditionalFormatting sqref="B39:B41">
    <cfRule type="containsBlanks" dxfId="651" priority="34">
      <formula>LEN(TRIM(B39))=0</formula>
    </cfRule>
  </conditionalFormatting>
  <conditionalFormatting sqref="B44:B45">
    <cfRule type="containsBlanks" dxfId="650" priority="33">
      <formula>LEN(TRIM(B44))=0</formula>
    </cfRule>
  </conditionalFormatting>
  <conditionalFormatting sqref="B47:B49">
    <cfRule type="containsBlanks" dxfId="649" priority="32">
      <formula>LEN(TRIM(B47))=0</formula>
    </cfRule>
  </conditionalFormatting>
  <conditionalFormatting sqref="B52">
    <cfRule type="containsBlanks" dxfId="648" priority="31">
      <formula>LEN(TRIM(B52))=0</formula>
    </cfRule>
  </conditionalFormatting>
  <conditionalFormatting sqref="B68">
    <cfRule type="containsBlanks" dxfId="647" priority="28">
      <formula>LEN(TRIM(B68))=0</formula>
    </cfRule>
  </conditionalFormatting>
  <conditionalFormatting sqref="B73:B75">
    <cfRule type="containsBlanks" dxfId="646" priority="27">
      <formula>LEN(TRIM(B73))=0</formula>
    </cfRule>
  </conditionalFormatting>
  <conditionalFormatting sqref="B78:B79">
    <cfRule type="containsBlanks" dxfId="645" priority="26">
      <formula>LEN(TRIM(B78))=0</formula>
    </cfRule>
  </conditionalFormatting>
  <conditionalFormatting sqref="B82">
    <cfRule type="containsBlanks" dxfId="644" priority="25">
      <formula>LEN(TRIM(B82))=0</formula>
    </cfRule>
  </conditionalFormatting>
  <conditionalFormatting sqref="B92">
    <cfRule type="containsBlanks" dxfId="643" priority="15">
      <formula>LEN(TRIM(B92))=0</formula>
    </cfRule>
  </conditionalFormatting>
  <conditionalFormatting sqref="B97:B99">
    <cfRule type="containsBlanks" dxfId="642" priority="14">
      <formula>LEN(TRIM(B97))=0</formula>
    </cfRule>
  </conditionalFormatting>
  <conditionalFormatting sqref="B102:B103">
    <cfRule type="containsBlanks" dxfId="641" priority="13">
      <formula>LEN(TRIM(B102))=0</formula>
    </cfRule>
  </conditionalFormatting>
  <conditionalFormatting sqref="B106">
    <cfRule type="containsBlanks" dxfId="640" priority="12">
      <formula>LEN(TRIM(B106))=0</formula>
    </cfRule>
  </conditionalFormatting>
  <conditionalFormatting sqref="B125:B128">
    <cfRule type="containsBlanks" dxfId="639" priority="21">
      <formula>LEN(TRIM(B125))=0</formula>
    </cfRule>
  </conditionalFormatting>
  <conditionalFormatting sqref="B130">
    <cfRule type="cellIs" dxfId="638" priority="1" operator="greaterThan">
      <formula>0</formula>
    </cfRule>
  </conditionalFormatting>
  <conditionalFormatting sqref="B138:B141">
    <cfRule type="containsBlanks" dxfId="637" priority="8">
      <formula>LEN(TRIM(B138))=0</formula>
    </cfRule>
  </conditionalFormatting>
  <conditionalFormatting sqref="B143">
    <cfRule type="cellIs" dxfId="636" priority="6" operator="greaterThan">
      <formula>0</formula>
    </cfRule>
  </conditionalFormatting>
  <conditionalFormatting sqref="B151:B154">
    <cfRule type="containsBlanks" dxfId="635" priority="4">
      <formula>LEN(TRIM(B151))=0</formula>
    </cfRule>
  </conditionalFormatting>
  <conditionalFormatting sqref="B156">
    <cfRule type="cellIs" dxfId="634" priority="2" operator="greaterThan">
      <formula>0</formula>
    </cfRule>
  </conditionalFormatting>
  <conditionalFormatting sqref="B166:B167">
    <cfRule type="containsBlanks" dxfId="633" priority="46">
      <formula>LEN(TRIM(B166))=0</formula>
    </cfRule>
  </conditionalFormatting>
  <conditionalFormatting sqref="B171:B172">
    <cfRule type="containsBlanks" dxfId="632" priority="45">
      <formula>LEN(TRIM(B171))=0</formula>
    </cfRule>
  </conditionalFormatting>
  <conditionalFormatting sqref="B176:B177">
    <cfRule type="containsBlanks" dxfId="631" priority="16">
      <formula>LEN(TRIM(B176))=0</formula>
    </cfRule>
  </conditionalFormatting>
  <conditionalFormatting sqref="B181:B182">
    <cfRule type="containsBlanks" dxfId="630" priority="44">
      <formula>LEN(TRIM(B181))=0</formula>
    </cfRule>
  </conditionalFormatting>
  <conditionalFormatting sqref="E15 E22">
    <cfRule type="containsBlanks" dxfId="629" priority="37">
      <formula>LEN(TRIM(E15))=0</formula>
    </cfRule>
  </conditionalFormatting>
  <conditionalFormatting sqref="E42 E49">
    <cfRule type="containsBlanks" dxfId="628" priority="30">
      <formula>LEN(TRIM(E42))=0</formula>
    </cfRule>
  </conditionalFormatting>
  <conditionalFormatting sqref="E76 E81">
    <cfRule type="containsBlanks" dxfId="627" priority="24">
      <formula>LEN(TRIM(E76))=0</formula>
    </cfRule>
  </conditionalFormatting>
  <conditionalFormatting sqref="E100 E105">
    <cfRule type="containsBlanks" dxfId="626" priority="11">
      <formula>LEN(TRIM(E100))=0</formula>
    </cfRule>
  </conditionalFormatting>
  <conditionalFormatting sqref="E125">
    <cfRule type="containsBlanks" dxfId="625" priority="20">
      <formula>LEN(TRIM(E125))=0</formula>
    </cfRule>
  </conditionalFormatting>
  <conditionalFormatting sqref="E138">
    <cfRule type="containsBlanks" dxfId="624" priority="7">
      <formula>LEN(TRIM(E138))=0</formula>
    </cfRule>
  </conditionalFormatting>
  <conditionalFormatting sqref="E151">
    <cfRule type="containsBlanks" dxfId="623" priority="3">
      <formula>LEN(TRIM(E151))=0</formula>
    </cfRule>
  </conditionalFormatting>
  <conditionalFormatting sqref="E167">
    <cfRule type="containsBlanks" dxfId="622" priority="43">
      <formula>LEN(TRIM(E167))=0</formula>
    </cfRule>
  </conditionalFormatting>
  <conditionalFormatting sqref="E172">
    <cfRule type="containsBlanks" dxfId="621" priority="19">
      <formula>LEN(TRIM(E172))=0</formula>
    </cfRule>
  </conditionalFormatting>
  <conditionalFormatting sqref="E177">
    <cfRule type="containsBlanks" dxfId="620" priority="18">
      <formula>LEN(TRIM(E177))=0</formula>
    </cfRule>
  </conditionalFormatting>
  <conditionalFormatting sqref="E182">
    <cfRule type="containsBlanks" dxfId="619" priority="17">
      <formula>LEN(TRIM(E182))=0</formula>
    </cfRule>
  </conditionalFormatting>
  <conditionalFormatting sqref="F12:F13">
    <cfRule type="containsBlanks" dxfId="618" priority="36">
      <formula>LEN(TRIM(F12))=0</formula>
    </cfRule>
  </conditionalFormatting>
  <conditionalFormatting sqref="F39:F40">
    <cfRule type="containsBlanks" dxfId="617" priority="29">
      <formula>LEN(TRIM(F39))=0</formula>
    </cfRule>
  </conditionalFormatting>
  <conditionalFormatting sqref="F73:F74">
    <cfRule type="containsBlanks" dxfId="616" priority="23">
      <formula>LEN(TRIM(F73))=0</formula>
    </cfRule>
  </conditionalFormatting>
  <conditionalFormatting sqref="F97:F98">
    <cfRule type="containsBlanks" dxfId="615" priority="10">
      <formula>LEN(TRIM(F97))=0</formula>
    </cfRule>
  </conditionalFormatting>
  <conditionalFormatting sqref="F122">
    <cfRule type="containsBlanks" dxfId="614" priority="22">
      <formula>LEN(TRIM(F122))=0</formula>
    </cfRule>
  </conditionalFormatting>
  <conditionalFormatting sqref="F135">
    <cfRule type="containsBlanks" dxfId="613" priority="9">
      <formula>LEN(TRIM(F135))=0</formula>
    </cfRule>
  </conditionalFormatting>
  <conditionalFormatting sqref="F148">
    <cfRule type="containsBlanks" dxfId="612" priority="5">
      <formula>LEN(TRIM(F148))=0</formula>
    </cfRule>
  </conditionalFormatting>
  <conditionalFormatting sqref="L191:L192">
    <cfRule type="expression" dxfId="611" priority="47">
      <formula>$J$218="No"</formula>
    </cfRule>
  </conditionalFormatting>
  <dataValidations count="10">
    <dataValidation type="list" allowBlank="1" showInputMessage="1" showErrorMessage="1" sqref="L5" xr:uid="{5154E542-4348-460F-96C7-DEAB7502FC4A}">
      <formula1>"2014, 2015"</formula1>
    </dataValidation>
    <dataValidation type="list" allowBlank="1" showInputMessage="1" showErrorMessage="1" sqref="B18 B45" xr:uid="{6A4F6B80-4EFC-4F8C-A2DE-A8FB0E01AA04}">
      <formula1>"1 (Annual), 12 (Monthly), 24 (Semi-Monthly), 26 (Bi-weekly),52 (Weekly)"</formula1>
    </dataValidation>
    <dataValidation type="textLength" operator="lessThanOrEqual" allowBlank="1" showErrorMessage="1" error="Input in MM/DD/YY format." prompt="Input in MM/DD/YY format." sqref="B40 B13" xr:uid="{0674AE68-6C52-4276-8611-3E4230B4891C}">
      <formula1>6</formula1>
    </dataValidation>
    <dataValidation type="list" allowBlank="1" showInputMessage="1" showErrorMessage="1" sqref="F122 F135 F148" xr:uid="{602D5AD1-221D-44A7-BF80-81C635B03625}">
      <formula1>"Yes,No"</formula1>
    </dataValidation>
    <dataValidation type="decimal" operator="greaterThan" allowBlank="1" showInputMessage="1" showErrorMessage="1" sqref="B166 B181 B171 B176" xr:uid="{9FE554A6-0E9D-4F8B-A0E1-F29A2D2C53FE}">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1CFB281D-E935-468E-99B8-E7FFD8CAC3BA}">
      <formula1>6</formula1>
    </dataValidation>
    <dataValidation allowBlank="1" showErrorMessage="1" prompt="Enter ALL YTD gross income + YTD OT/Bonus/Commission/Tips + YTD Other Income." sqref="B75 B14 B41 B99" xr:uid="{3E22F0D5-E7D2-4D27-8E9B-1FE6B077B0B8}"/>
    <dataValidation allowBlank="1" showErrorMessage="1" prompt="Enter all income NOT included in &quot;Base Wages&quot; (i.e. overtime, bonus, commission, tips, etc.)." sqref="B82 B25 B52 B106" xr:uid="{54D15EC8-BB43-46D5-A11C-79DFCEB42C51}"/>
    <dataValidation allowBlank="1" showErrorMessage="1" prompt="If a range of hours is indicated, enter the high end of the range." sqref="B79 B21 B48 B103" xr:uid="{2AEDB334-49FA-4C6A-B35A-BE87E7A0433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89CDE73-4B45-4AAC-B54C-16178DDA99C9}">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E383-D7DA-4FA6-AE52-693EABC1DD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42</v>
      </c>
      <c r="B5" s="377" t="str">
        <f>IF(Household_Summary!C16="","",Household_Summary!C16)</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haMRltOc34X2ACkS81W2o7MieP/FN4fpmtd06FbU6q91+d7GrYUwqQYUhjSV3kQN2SnK6k3zpRzepxuuy5CntA==" saltValue="6Uuj9obkkCDkIX43cIW9H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10" priority="42">
      <formula>LEN(TRIM(B8))=0</formula>
    </cfRule>
  </conditionalFormatting>
  <conditionalFormatting sqref="B12:B14">
    <cfRule type="containsBlanks" dxfId="609" priority="41">
      <formula>LEN(TRIM(B12))=0</formula>
    </cfRule>
  </conditionalFormatting>
  <conditionalFormatting sqref="B17:B18">
    <cfRule type="containsBlanks" dxfId="608" priority="40">
      <formula>LEN(TRIM(B17))=0</formula>
    </cfRule>
  </conditionalFormatting>
  <conditionalFormatting sqref="B20:B22">
    <cfRule type="containsBlanks" dxfId="607" priority="39">
      <formula>LEN(TRIM(B20))=0</formula>
    </cfRule>
  </conditionalFormatting>
  <conditionalFormatting sqref="B25">
    <cfRule type="containsBlanks" dxfId="606" priority="38">
      <formula>LEN(TRIM(B25))=0</formula>
    </cfRule>
  </conditionalFormatting>
  <conditionalFormatting sqref="B35 G35">
    <cfRule type="containsBlanks" dxfId="605" priority="35">
      <formula>LEN(TRIM(B35))=0</formula>
    </cfRule>
  </conditionalFormatting>
  <conditionalFormatting sqref="B39:B41">
    <cfRule type="containsBlanks" dxfId="604" priority="34">
      <formula>LEN(TRIM(B39))=0</formula>
    </cfRule>
  </conditionalFormatting>
  <conditionalFormatting sqref="B44:B45">
    <cfRule type="containsBlanks" dxfId="603" priority="33">
      <formula>LEN(TRIM(B44))=0</formula>
    </cfRule>
  </conditionalFormatting>
  <conditionalFormatting sqref="B47:B49">
    <cfRule type="containsBlanks" dxfId="602" priority="32">
      <formula>LEN(TRIM(B47))=0</formula>
    </cfRule>
  </conditionalFormatting>
  <conditionalFormatting sqref="B52">
    <cfRule type="containsBlanks" dxfId="601" priority="31">
      <formula>LEN(TRIM(B52))=0</formula>
    </cfRule>
  </conditionalFormatting>
  <conditionalFormatting sqref="B68">
    <cfRule type="containsBlanks" dxfId="600" priority="28">
      <formula>LEN(TRIM(B68))=0</formula>
    </cfRule>
  </conditionalFormatting>
  <conditionalFormatting sqref="B73:B75">
    <cfRule type="containsBlanks" dxfId="599" priority="27">
      <formula>LEN(TRIM(B73))=0</formula>
    </cfRule>
  </conditionalFormatting>
  <conditionalFormatting sqref="B78:B79">
    <cfRule type="containsBlanks" dxfId="598" priority="26">
      <formula>LEN(TRIM(B78))=0</formula>
    </cfRule>
  </conditionalFormatting>
  <conditionalFormatting sqref="B82">
    <cfRule type="containsBlanks" dxfId="597" priority="25">
      <formula>LEN(TRIM(B82))=0</formula>
    </cfRule>
  </conditionalFormatting>
  <conditionalFormatting sqref="B92">
    <cfRule type="containsBlanks" dxfId="596" priority="15">
      <formula>LEN(TRIM(B92))=0</formula>
    </cfRule>
  </conditionalFormatting>
  <conditionalFormatting sqref="B97:B99">
    <cfRule type="containsBlanks" dxfId="595" priority="14">
      <formula>LEN(TRIM(B97))=0</formula>
    </cfRule>
  </conditionalFormatting>
  <conditionalFormatting sqref="B102:B103">
    <cfRule type="containsBlanks" dxfId="594" priority="13">
      <formula>LEN(TRIM(B102))=0</formula>
    </cfRule>
  </conditionalFormatting>
  <conditionalFormatting sqref="B106">
    <cfRule type="containsBlanks" dxfId="593" priority="12">
      <formula>LEN(TRIM(B106))=0</formula>
    </cfRule>
  </conditionalFormatting>
  <conditionalFormatting sqref="B125:B128">
    <cfRule type="containsBlanks" dxfId="592" priority="21">
      <formula>LEN(TRIM(B125))=0</formula>
    </cfRule>
  </conditionalFormatting>
  <conditionalFormatting sqref="B130">
    <cfRule type="cellIs" dxfId="591" priority="1" operator="greaterThan">
      <formula>0</formula>
    </cfRule>
  </conditionalFormatting>
  <conditionalFormatting sqref="B138:B141">
    <cfRule type="containsBlanks" dxfId="590" priority="8">
      <formula>LEN(TRIM(B138))=0</formula>
    </cfRule>
  </conditionalFormatting>
  <conditionalFormatting sqref="B143">
    <cfRule type="cellIs" dxfId="589" priority="6" operator="greaterThan">
      <formula>0</formula>
    </cfRule>
  </conditionalFormatting>
  <conditionalFormatting sqref="B151:B154">
    <cfRule type="containsBlanks" dxfId="588" priority="4">
      <formula>LEN(TRIM(B151))=0</formula>
    </cfRule>
  </conditionalFormatting>
  <conditionalFormatting sqref="B156">
    <cfRule type="cellIs" dxfId="587" priority="2" operator="greaterThan">
      <formula>0</formula>
    </cfRule>
  </conditionalFormatting>
  <conditionalFormatting sqref="B166:B167">
    <cfRule type="containsBlanks" dxfId="586" priority="46">
      <formula>LEN(TRIM(B166))=0</formula>
    </cfRule>
  </conditionalFormatting>
  <conditionalFormatting sqref="B171:B172">
    <cfRule type="containsBlanks" dxfId="585" priority="45">
      <formula>LEN(TRIM(B171))=0</formula>
    </cfRule>
  </conditionalFormatting>
  <conditionalFormatting sqref="B176:B177">
    <cfRule type="containsBlanks" dxfId="584" priority="16">
      <formula>LEN(TRIM(B176))=0</formula>
    </cfRule>
  </conditionalFormatting>
  <conditionalFormatting sqref="B181:B182">
    <cfRule type="containsBlanks" dxfId="583" priority="44">
      <formula>LEN(TRIM(B181))=0</formula>
    </cfRule>
  </conditionalFormatting>
  <conditionalFormatting sqref="E15 E22">
    <cfRule type="containsBlanks" dxfId="582" priority="37">
      <formula>LEN(TRIM(E15))=0</formula>
    </cfRule>
  </conditionalFormatting>
  <conditionalFormatting sqref="E42 E49">
    <cfRule type="containsBlanks" dxfId="581" priority="30">
      <formula>LEN(TRIM(E42))=0</formula>
    </cfRule>
  </conditionalFormatting>
  <conditionalFormatting sqref="E76 E81">
    <cfRule type="containsBlanks" dxfId="580" priority="24">
      <formula>LEN(TRIM(E76))=0</formula>
    </cfRule>
  </conditionalFormatting>
  <conditionalFormatting sqref="E100 E105">
    <cfRule type="containsBlanks" dxfId="579" priority="11">
      <formula>LEN(TRIM(E100))=0</formula>
    </cfRule>
  </conditionalFormatting>
  <conditionalFormatting sqref="E125">
    <cfRule type="containsBlanks" dxfId="578" priority="20">
      <formula>LEN(TRIM(E125))=0</formula>
    </cfRule>
  </conditionalFormatting>
  <conditionalFormatting sqref="E138">
    <cfRule type="containsBlanks" dxfId="577" priority="7">
      <formula>LEN(TRIM(E138))=0</formula>
    </cfRule>
  </conditionalFormatting>
  <conditionalFormatting sqref="E151">
    <cfRule type="containsBlanks" dxfId="576" priority="3">
      <formula>LEN(TRIM(E151))=0</formula>
    </cfRule>
  </conditionalFormatting>
  <conditionalFormatting sqref="E167">
    <cfRule type="containsBlanks" dxfId="575" priority="43">
      <formula>LEN(TRIM(E167))=0</formula>
    </cfRule>
  </conditionalFormatting>
  <conditionalFormatting sqref="E172">
    <cfRule type="containsBlanks" dxfId="574" priority="19">
      <formula>LEN(TRIM(E172))=0</formula>
    </cfRule>
  </conditionalFormatting>
  <conditionalFormatting sqref="E177">
    <cfRule type="containsBlanks" dxfId="573" priority="18">
      <formula>LEN(TRIM(E177))=0</formula>
    </cfRule>
  </conditionalFormatting>
  <conditionalFormatting sqref="E182">
    <cfRule type="containsBlanks" dxfId="572" priority="17">
      <formula>LEN(TRIM(E182))=0</formula>
    </cfRule>
  </conditionalFormatting>
  <conditionalFormatting sqref="F12:F13">
    <cfRule type="containsBlanks" dxfId="571" priority="36">
      <formula>LEN(TRIM(F12))=0</formula>
    </cfRule>
  </conditionalFormatting>
  <conditionalFormatting sqref="F39:F40">
    <cfRule type="containsBlanks" dxfId="570" priority="29">
      <formula>LEN(TRIM(F39))=0</formula>
    </cfRule>
  </conditionalFormatting>
  <conditionalFormatting sqref="F73:F74">
    <cfRule type="containsBlanks" dxfId="569" priority="23">
      <formula>LEN(TRIM(F73))=0</formula>
    </cfRule>
  </conditionalFormatting>
  <conditionalFormatting sqref="F97:F98">
    <cfRule type="containsBlanks" dxfId="568" priority="10">
      <formula>LEN(TRIM(F97))=0</formula>
    </cfRule>
  </conditionalFormatting>
  <conditionalFormatting sqref="F122">
    <cfRule type="containsBlanks" dxfId="567" priority="22">
      <formula>LEN(TRIM(F122))=0</formula>
    </cfRule>
  </conditionalFormatting>
  <conditionalFormatting sqref="F135">
    <cfRule type="containsBlanks" dxfId="566" priority="9">
      <formula>LEN(TRIM(F135))=0</formula>
    </cfRule>
  </conditionalFormatting>
  <conditionalFormatting sqref="F148">
    <cfRule type="containsBlanks" dxfId="565" priority="5">
      <formula>LEN(TRIM(F148))=0</formula>
    </cfRule>
  </conditionalFormatting>
  <conditionalFormatting sqref="L191:L192">
    <cfRule type="expression" dxfId="564"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7BBB5C7-6909-42FA-9629-CD8D7F0C9F7D}">
      <formula1>43466</formula1>
    </dataValidation>
    <dataValidation allowBlank="1" showErrorMessage="1" prompt="If a range of hours is indicated, enter the high end of the range." sqref="B79 B21 B48 B103" xr:uid="{969C74C7-7A6D-4493-BE8A-318506FEB58D}"/>
    <dataValidation allowBlank="1" showErrorMessage="1" prompt="Enter all income NOT included in &quot;Base Wages&quot; (i.e. overtime, bonus, commission, tips, etc.)." sqref="B82 B25 B52 B106" xr:uid="{823EF5EF-7F29-4546-8812-584D3A2BF1A9}"/>
    <dataValidation allowBlank="1" showErrorMessage="1" prompt="Enter ALL YTD gross income + YTD OT/Bonus/Commission/Tips + YTD Other Income." sqref="B75 B14 B41 B99" xr:uid="{3DC58BAE-E277-4EF6-ACE1-452FD9B64AB6}"/>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07B579F-BFED-4051-96C9-6A3F590EA6C9}">
      <formula1>6</formula1>
    </dataValidation>
    <dataValidation type="decimal" operator="greaterThan" allowBlank="1" showInputMessage="1" showErrorMessage="1" sqref="B166 B181 B171 B176" xr:uid="{73661D48-A02A-45DE-A6F2-E02786180831}">
      <formula1>0</formula1>
    </dataValidation>
    <dataValidation type="list" allowBlank="1" showInputMessage="1" showErrorMessage="1" sqref="F122 F135 F148" xr:uid="{044C5CEC-BAB8-4099-A495-EB9E85AD8F12}">
      <formula1>"Yes,No"</formula1>
    </dataValidation>
    <dataValidation type="textLength" operator="lessThanOrEqual" allowBlank="1" showErrorMessage="1" error="Input in MM/DD/YY format." prompt="Input in MM/DD/YY format." sqref="B40 B13" xr:uid="{F4938F16-A363-49B4-9446-37D351E57BA6}">
      <formula1>6</formula1>
    </dataValidation>
    <dataValidation type="list" allowBlank="1" showInputMessage="1" showErrorMessage="1" sqref="B18 B45" xr:uid="{F729E926-1228-4DF5-B18C-3E05EA13C125}">
      <formula1>"1 (Annual), 12 (Monthly), 24 (Semi-Monthly), 26 (Bi-weekly),52 (Weekly)"</formula1>
    </dataValidation>
    <dataValidation type="list" allowBlank="1" showInputMessage="1" showErrorMessage="1" sqref="L5" xr:uid="{BC51C54A-B96E-4696-AAB6-8BD452640444}">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2EB5A-AB3D-4E55-9754-EE8ED57A3028}">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43</v>
      </c>
      <c r="B5" s="377" t="str">
        <f>IF(Household_Summary!C17="","",Household_Summary!C17)</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4xgywTjmOyUH/H7oysLpbKq+tZHGCF48UtogygTR/4yMB/mh5zl04kx/KUcAdzbLWyVwz4FMIUWnG7yhyOgbIg==" saltValue="BC/9SwaF2xeHtpR04UIJz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63" priority="42">
      <formula>LEN(TRIM(B8))=0</formula>
    </cfRule>
  </conditionalFormatting>
  <conditionalFormatting sqref="B12:B14">
    <cfRule type="containsBlanks" dxfId="562" priority="41">
      <formula>LEN(TRIM(B12))=0</formula>
    </cfRule>
  </conditionalFormatting>
  <conditionalFormatting sqref="B17:B18">
    <cfRule type="containsBlanks" dxfId="561" priority="40">
      <formula>LEN(TRIM(B17))=0</formula>
    </cfRule>
  </conditionalFormatting>
  <conditionalFormatting sqref="B20:B22">
    <cfRule type="containsBlanks" dxfId="560" priority="39">
      <formula>LEN(TRIM(B20))=0</formula>
    </cfRule>
  </conditionalFormatting>
  <conditionalFormatting sqref="B25">
    <cfRule type="containsBlanks" dxfId="559" priority="38">
      <formula>LEN(TRIM(B25))=0</formula>
    </cfRule>
  </conditionalFormatting>
  <conditionalFormatting sqref="B35 G35">
    <cfRule type="containsBlanks" dxfId="558" priority="35">
      <formula>LEN(TRIM(B35))=0</formula>
    </cfRule>
  </conditionalFormatting>
  <conditionalFormatting sqref="B39:B41">
    <cfRule type="containsBlanks" dxfId="557" priority="34">
      <formula>LEN(TRIM(B39))=0</formula>
    </cfRule>
  </conditionalFormatting>
  <conditionalFormatting sqref="B44:B45">
    <cfRule type="containsBlanks" dxfId="556" priority="33">
      <formula>LEN(TRIM(B44))=0</formula>
    </cfRule>
  </conditionalFormatting>
  <conditionalFormatting sqref="B47:B49">
    <cfRule type="containsBlanks" dxfId="555" priority="32">
      <formula>LEN(TRIM(B47))=0</formula>
    </cfRule>
  </conditionalFormatting>
  <conditionalFormatting sqref="B52">
    <cfRule type="containsBlanks" dxfId="554" priority="31">
      <formula>LEN(TRIM(B52))=0</formula>
    </cfRule>
  </conditionalFormatting>
  <conditionalFormatting sqref="B68">
    <cfRule type="containsBlanks" dxfId="553" priority="28">
      <formula>LEN(TRIM(B68))=0</formula>
    </cfRule>
  </conditionalFormatting>
  <conditionalFormatting sqref="B73:B75">
    <cfRule type="containsBlanks" dxfId="552" priority="27">
      <formula>LEN(TRIM(B73))=0</formula>
    </cfRule>
  </conditionalFormatting>
  <conditionalFormatting sqref="B78:B79">
    <cfRule type="containsBlanks" dxfId="551" priority="26">
      <formula>LEN(TRIM(B78))=0</formula>
    </cfRule>
  </conditionalFormatting>
  <conditionalFormatting sqref="B82">
    <cfRule type="containsBlanks" dxfId="550" priority="25">
      <formula>LEN(TRIM(B82))=0</formula>
    </cfRule>
  </conditionalFormatting>
  <conditionalFormatting sqref="B92">
    <cfRule type="containsBlanks" dxfId="549" priority="15">
      <formula>LEN(TRIM(B92))=0</formula>
    </cfRule>
  </conditionalFormatting>
  <conditionalFormatting sqref="B97:B99">
    <cfRule type="containsBlanks" dxfId="548" priority="14">
      <formula>LEN(TRIM(B97))=0</formula>
    </cfRule>
  </conditionalFormatting>
  <conditionalFormatting sqref="B102:B103">
    <cfRule type="containsBlanks" dxfId="547" priority="13">
      <formula>LEN(TRIM(B102))=0</formula>
    </cfRule>
  </conditionalFormatting>
  <conditionalFormatting sqref="B106">
    <cfRule type="containsBlanks" dxfId="546" priority="12">
      <formula>LEN(TRIM(B106))=0</formula>
    </cfRule>
  </conditionalFormatting>
  <conditionalFormatting sqref="B125:B128">
    <cfRule type="containsBlanks" dxfId="545" priority="21">
      <formula>LEN(TRIM(B125))=0</formula>
    </cfRule>
  </conditionalFormatting>
  <conditionalFormatting sqref="B130">
    <cfRule type="cellIs" dxfId="544" priority="1" operator="greaterThan">
      <formula>0</formula>
    </cfRule>
  </conditionalFormatting>
  <conditionalFormatting sqref="B138:B141">
    <cfRule type="containsBlanks" dxfId="543" priority="8">
      <formula>LEN(TRIM(B138))=0</formula>
    </cfRule>
  </conditionalFormatting>
  <conditionalFormatting sqref="B143">
    <cfRule type="cellIs" dxfId="542" priority="6" operator="greaterThan">
      <formula>0</formula>
    </cfRule>
  </conditionalFormatting>
  <conditionalFormatting sqref="B151:B154">
    <cfRule type="containsBlanks" dxfId="541" priority="4">
      <formula>LEN(TRIM(B151))=0</formula>
    </cfRule>
  </conditionalFormatting>
  <conditionalFormatting sqref="B156">
    <cfRule type="cellIs" dxfId="540" priority="2" operator="greaterThan">
      <formula>0</formula>
    </cfRule>
  </conditionalFormatting>
  <conditionalFormatting sqref="B166:B167">
    <cfRule type="containsBlanks" dxfId="539" priority="46">
      <formula>LEN(TRIM(B166))=0</formula>
    </cfRule>
  </conditionalFormatting>
  <conditionalFormatting sqref="B171:B172">
    <cfRule type="containsBlanks" dxfId="538" priority="45">
      <formula>LEN(TRIM(B171))=0</formula>
    </cfRule>
  </conditionalFormatting>
  <conditionalFormatting sqref="B176:B177">
    <cfRule type="containsBlanks" dxfId="537" priority="16">
      <formula>LEN(TRIM(B176))=0</formula>
    </cfRule>
  </conditionalFormatting>
  <conditionalFormatting sqref="B181:B182">
    <cfRule type="containsBlanks" dxfId="536" priority="44">
      <formula>LEN(TRIM(B181))=0</formula>
    </cfRule>
  </conditionalFormatting>
  <conditionalFormatting sqref="E15 E22">
    <cfRule type="containsBlanks" dxfId="535" priority="37">
      <formula>LEN(TRIM(E15))=0</formula>
    </cfRule>
  </conditionalFormatting>
  <conditionalFormatting sqref="E42 E49">
    <cfRule type="containsBlanks" dxfId="534" priority="30">
      <formula>LEN(TRIM(E42))=0</formula>
    </cfRule>
  </conditionalFormatting>
  <conditionalFormatting sqref="E76 E81">
    <cfRule type="containsBlanks" dxfId="533" priority="24">
      <formula>LEN(TRIM(E76))=0</formula>
    </cfRule>
  </conditionalFormatting>
  <conditionalFormatting sqref="E100 E105">
    <cfRule type="containsBlanks" dxfId="532" priority="11">
      <formula>LEN(TRIM(E100))=0</formula>
    </cfRule>
  </conditionalFormatting>
  <conditionalFormatting sqref="E125">
    <cfRule type="containsBlanks" dxfId="531" priority="20">
      <formula>LEN(TRIM(E125))=0</formula>
    </cfRule>
  </conditionalFormatting>
  <conditionalFormatting sqref="E138">
    <cfRule type="containsBlanks" dxfId="530" priority="7">
      <formula>LEN(TRIM(E138))=0</formula>
    </cfRule>
  </conditionalFormatting>
  <conditionalFormatting sqref="E151">
    <cfRule type="containsBlanks" dxfId="529" priority="3">
      <formula>LEN(TRIM(E151))=0</formula>
    </cfRule>
  </conditionalFormatting>
  <conditionalFormatting sqref="E167">
    <cfRule type="containsBlanks" dxfId="528" priority="43">
      <formula>LEN(TRIM(E167))=0</formula>
    </cfRule>
  </conditionalFormatting>
  <conditionalFormatting sqref="E172">
    <cfRule type="containsBlanks" dxfId="527" priority="19">
      <formula>LEN(TRIM(E172))=0</formula>
    </cfRule>
  </conditionalFormatting>
  <conditionalFormatting sqref="E177">
    <cfRule type="containsBlanks" dxfId="526" priority="18">
      <formula>LEN(TRIM(E177))=0</formula>
    </cfRule>
  </conditionalFormatting>
  <conditionalFormatting sqref="E182">
    <cfRule type="containsBlanks" dxfId="525" priority="17">
      <formula>LEN(TRIM(E182))=0</formula>
    </cfRule>
  </conditionalFormatting>
  <conditionalFormatting sqref="F12:F13">
    <cfRule type="containsBlanks" dxfId="524" priority="36">
      <formula>LEN(TRIM(F12))=0</formula>
    </cfRule>
  </conditionalFormatting>
  <conditionalFormatting sqref="F39:F40">
    <cfRule type="containsBlanks" dxfId="523" priority="29">
      <formula>LEN(TRIM(F39))=0</formula>
    </cfRule>
  </conditionalFormatting>
  <conditionalFormatting sqref="F73:F74">
    <cfRule type="containsBlanks" dxfId="522" priority="23">
      <formula>LEN(TRIM(F73))=0</formula>
    </cfRule>
  </conditionalFormatting>
  <conditionalFormatting sqref="F97:F98">
    <cfRule type="containsBlanks" dxfId="521" priority="10">
      <formula>LEN(TRIM(F97))=0</formula>
    </cfRule>
  </conditionalFormatting>
  <conditionalFormatting sqref="F122">
    <cfRule type="containsBlanks" dxfId="520" priority="22">
      <formula>LEN(TRIM(F122))=0</formula>
    </cfRule>
  </conditionalFormatting>
  <conditionalFormatting sqref="F135">
    <cfRule type="containsBlanks" dxfId="519" priority="9">
      <formula>LEN(TRIM(F135))=0</formula>
    </cfRule>
  </conditionalFormatting>
  <conditionalFormatting sqref="F148">
    <cfRule type="containsBlanks" dxfId="518" priority="5">
      <formula>LEN(TRIM(F148))=0</formula>
    </cfRule>
  </conditionalFormatting>
  <conditionalFormatting sqref="L191:L192">
    <cfRule type="expression" dxfId="517" priority="47">
      <formula>$J$218="No"</formula>
    </cfRule>
  </conditionalFormatting>
  <dataValidations count="10">
    <dataValidation type="list" allowBlank="1" showInputMessage="1" showErrorMessage="1" sqref="L5" xr:uid="{778892EA-57F5-4EB7-8C3A-74C04381EFCE}">
      <formula1>"2014, 2015"</formula1>
    </dataValidation>
    <dataValidation type="list" allowBlank="1" showInputMessage="1" showErrorMessage="1" sqref="B18 B45" xr:uid="{FC415C75-E910-4757-ADF6-AC98DFE2DB19}">
      <formula1>"1 (Annual), 12 (Monthly), 24 (Semi-Monthly), 26 (Bi-weekly),52 (Weekly)"</formula1>
    </dataValidation>
    <dataValidation type="textLength" operator="lessThanOrEqual" allowBlank="1" showErrorMessage="1" error="Input in MM/DD/YY format." prompt="Input in MM/DD/YY format." sqref="B40 B13" xr:uid="{71A09821-D268-4453-B9CB-545FD93391C5}">
      <formula1>6</formula1>
    </dataValidation>
    <dataValidation type="list" allowBlank="1" showInputMessage="1" showErrorMessage="1" sqref="F122 F135 F148" xr:uid="{EA981E97-6E88-4C03-8DBC-3EFB48DD8717}">
      <formula1>"Yes,No"</formula1>
    </dataValidation>
    <dataValidation type="decimal" operator="greaterThan" allowBlank="1" showInputMessage="1" showErrorMessage="1" sqref="B166 B181 B171 B176" xr:uid="{7AA27C59-B957-4082-BBAD-15DC07540AFF}">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56625396-DE7C-4509-BF24-A41AD1A00977}">
      <formula1>6</formula1>
    </dataValidation>
    <dataValidation allowBlank="1" showErrorMessage="1" prompt="Enter ALL YTD gross income + YTD OT/Bonus/Commission/Tips + YTD Other Income." sqref="B75 B14 B41 B99" xr:uid="{A76050FE-2039-4064-97E4-3E147F9D2CA9}"/>
    <dataValidation allowBlank="1" showErrorMessage="1" prompt="Enter all income NOT included in &quot;Base Wages&quot; (i.e. overtime, bonus, commission, tips, etc.)." sqref="B82 B25 B52 B106" xr:uid="{0ED361B2-F4A8-4056-B08F-A03894FC644E}"/>
    <dataValidation allowBlank="1" showErrorMessage="1" prompt="If a range of hours is indicated, enter the high end of the range." sqref="B79 B21 B48 B103" xr:uid="{26EDE391-DB70-4707-AC5D-769000DAB48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35DF8485-9509-49F1-A7C2-4E3FA5F820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1623-A13E-4D8B-9CB0-32964E1A2B5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44</v>
      </c>
      <c r="B5" s="377" t="str">
        <f>IF(Household_Summary!C18="","",Household_Summary!C18)</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coG6wFT6mX/TfU84tifkhThcHPP13RwWXM/j/g8SnOTYa2ASJ4GXsCP2UBVxRjmQd8zizTvatdZ3xXTVzGTElA==" saltValue="DxQ0d/SKU9HwWPlCniYec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16" priority="42">
      <formula>LEN(TRIM(B8))=0</formula>
    </cfRule>
  </conditionalFormatting>
  <conditionalFormatting sqref="B12:B14">
    <cfRule type="containsBlanks" dxfId="515" priority="41">
      <formula>LEN(TRIM(B12))=0</formula>
    </cfRule>
  </conditionalFormatting>
  <conditionalFormatting sqref="B17:B18">
    <cfRule type="containsBlanks" dxfId="514" priority="40">
      <formula>LEN(TRIM(B17))=0</formula>
    </cfRule>
  </conditionalFormatting>
  <conditionalFormatting sqref="B20:B22">
    <cfRule type="containsBlanks" dxfId="513" priority="39">
      <formula>LEN(TRIM(B20))=0</formula>
    </cfRule>
  </conditionalFormatting>
  <conditionalFormatting sqref="B25">
    <cfRule type="containsBlanks" dxfId="512" priority="38">
      <formula>LEN(TRIM(B25))=0</formula>
    </cfRule>
  </conditionalFormatting>
  <conditionalFormatting sqref="B35 G35">
    <cfRule type="containsBlanks" dxfId="511" priority="35">
      <formula>LEN(TRIM(B35))=0</formula>
    </cfRule>
  </conditionalFormatting>
  <conditionalFormatting sqref="B39:B41">
    <cfRule type="containsBlanks" dxfId="510" priority="34">
      <formula>LEN(TRIM(B39))=0</formula>
    </cfRule>
  </conditionalFormatting>
  <conditionalFormatting sqref="B44:B45">
    <cfRule type="containsBlanks" dxfId="509" priority="33">
      <formula>LEN(TRIM(B44))=0</formula>
    </cfRule>
  </conditionalFormatting>
  <conditionalFormatting sqref="B47:B49">
    <cfRule type="containsBlanks" dxfId="508" priority="32">
      <formula>LEN(TRIM(B47))=0</formula>
    </cfRule>
  </conditionalFormatting>
  <conditionalFormatting sqref="B52">
    <cfRule type="containsBlanks" dxfId="507" priority="31">
      <formula>LEN(TRIM(B52))=0</formula>
    </cfRule>
  </conditionalFormatting>
  <conditionalFormatting sqref="B68">
    <cfRule type="containsBlanks" dxfId="506" priority="28">
      <formula>LEN(TRIM(B68))=0</formula>
    </cfRule>
  </conditionalFormatting>
  <conditionalFormatting sqref="B73:B75">
    <cfRule type="containsBlanks" dxfId="505" priority="27">
      <formula>LEN(TRIM(B73))=0</formula>
    </cfRule>
  </conditionalFormatting>
  <conditionalFormatting sqref="B78:B79">
    <cfRule type="containsBlanks" dxfId="504" priority="26">
      <formula>LEN(TRIM(B78))=0</formula>
    </cfRule>
  </conditionalFormatting>
  <conditionalFormatting sqref="B82">
    <cfRule type="containsBlanks" dxfId="503" priority="25">
      <formula>LEN(TRIM(B82))=0</formula>
    </cfRule>
  </conditionalFormatting>
  <conditionalFormatting sqref="B92">
    <cfRule type="containsBlanks" dxfId="502" priority="15">
      <formula>LEN(TRIM(B92))=0</formula>
    </cfRule>
  </conditionalFormatting>
  <conditionalFormatting sqref="B97:B99">
    <cfRule type="containsBlanks" dxfId="501" priority="14">
      <formula>LEN(TRIM(B97))=0</formula>
    </cfRule>
  </conditionalFormatting>
  <conditionalFormatting sqref="B102:B103">
    <cfRule type="containsBlanks" dxfId="500" priority="13">
      <formula>LEN(TRIM(B102))=0</formula>
    </cfRule>
  </conditionalFormatting>
  <conditionalFormatting sqref="B106">
    <cfRule type="containsBlanks" dxfId="499" priority="12">
      <formula>LEN(TRIM(B106))=0</formula>
    </cfRule>
  </conditionalFormatting>
  <conditionalFormatting sqref="B125:B128">
    <cfRule type="containsBlanks" dxfId="498" priority="21">
      <formula>LEN(TRIM(B125))=0</formula>
    </cfRule>
  </conditionalFormatting>
  <conditionalFormatting sqref="B130">
    <cfRule type="cellIs" dxfId="497" priority="1" operator="greaterThan">
      <formula>0</formula>
    </cfRule>
  </conditionalFormatting>
  <conditionalFormatting sqref="B138:B141">
    <cfRule type="containsBlanks" dxfId="496" priority="8">
      <formula>LEN(TRIM(B138))=0</formula>
    </cfRule>
  </conditionalFormatting>
  <conditionalFormatting sqref="B143">
    <cfRule type="cellIs" dxfId="495" priority="6" operator="greaterThan">
      <formula>0</formula>
    </cfRule>
  </conditionalFormatting>
  <conditionalFormatting sqref="B151:B154">
    <cfRule type="containsBlanks" dxfId="494" priority="4">
      <formula>LEN(TRIM(B151))=0</formula>
    </cfRule>
  </conditionalFormatting>
  <conditionalFormatting sqref="B156">
    <cfRule type="cellIs" dxfId="493" priority="2" operator="greaterThan">
      <formula>0</formula>
    </cfRule>
  </conditionalFormatting>
  <conditionalFormatting sqref="B166:B167">
    <cfRule type="containsBlanks" dxfId="492" priority="46">
      <formula>LEN(TRIM(B166))=0</formula>
    </cfRule>
  </conditionalFormatting>
  <conditionalFormatting sqref="B171:B172">
    <cfRule type="containsBlanks" dxfId="491" priority="45">
      <formula>LEN(TRIM(B171))=0</formula>
    </cfRule>
  </conditionalFormatting>
  <conditionalFormatting sqref="B176:B177">
    <cfRule type="containsBlanks" dxfId="490" priority="16">
      <formula>LEN(TRIM(B176))=0</formula>
    </cfRule>
  </conditionalFormatting>
  <conditionalFormatting sqref="B181:B182">
    <cfRule type="containsBlanks" dxfId="489" priority="44">
      <formula>LEN(TRIM(B181))=0</formula>
    </cfRule>
  </conditionalFormatting>
  <conditionalFormatting sqref="E15 E22">
    <cfRule type="containsBlanks" dxfId="488" priority="37">
      <formula>LEN(TRIM(E15))=0</formula>
    </cfRule>
  </conditionalFormatting>
  <conditionalFormatting sqref="E42 E49">
    <cfRule type="containsBlanks" dxfId="487" priority="30">
      <formula>LEN(TRIM(E42))=0</formula>
    </cfRule>
  </conditionalFormatting>
  <conditionalFormatting sqref="E76 E81">
    <cfRule type="containsBlanks" dxfId="486" priority="24">
      <formula>LEN(TRIM(E76))=0</formula>
    </cfRule>
  </conditionalFormatting>
  <conditionalFormatting sqref="E100 E105">
    <cfRule type="containsBlanks" dxfId="485" priority="11">
      <formula>LEN(TRIM(E100))=0</formula>
    </cfRule>
  </conditionalFormatting>
  <conditionalFormatting sqref="E125">
    <cfRule type="containsBlanks" dxfId="484" priority="20">
      <formula>LEN(TRIM(E125))=0</formula>
    </cfRule>
  </conditionalFormatting>
  <conditionalFormatting sqref="E138">
    <cfRule type="containsBlanks" dxfId="483" priority="7">
      <formula>LEN(TRIM(E138))=0</formula>
    </cfRule>
  </conditionalFormatting>
  <conditionalFormatting sqref="E151">
    <cfRule type="containsBlanks" dxfId="482" priority="3">
      <formula>LEN(TRIM(E151))=0</formula>
    </cfRule>
  </conditionalFormatting>
  <conditionalFormatting sqref="E167">
    <cfRule type="containsBlanks" dxfId="481" priority="43">
      <formula>LEN(TRIM(E167))=0</formula>
    </cfRule>
  </conditionalFormatting>
  <conditionalFormatting sqref="E172">
    <cfRule type="containsBlanks" dxfId="480" priority="19">
      <formula>LEN(TRIM(E172))=0</formula>
    </cfRule>
  </conditionalFormatting>
  <conditionalFormatting sqref="E177">
    <cfRule type="containsBlanks" dxfId="479" priority="18">
      <formula>LEN(TRIM(E177))=0</formula>
    </cfRule>
  </conditionalFormatting>
  <conditionalFormatting sqref="E182">
    <cfRule type="containsBlanks" dxfId="478" priority="17">
      <formula>LEN(TRIM(E182))=0</formula>
    </cfRule>
  </conditionalFormatting>
  <conditionalFormatting sqref="F12:F13">
    <cfRule type="containsBlanks" dxfId="477" priority="36">
      <formula>LEN(TRIM(F12))=0</formula>
    </cfRule>
  </conditionalFormatting>
  <conditionalFormatting sqref="F39:F40">
    <cfRule type="containsBlanks" dxfId="476" priority="29">
      <formula>LEN(TRIM(F39))=0</formula>
    </cfRule>
  </conditionalFormatting>
  <conditionalFormatting sqref="F73:F74">
    <cfRule type="containsBlanks" dxfId="475" priority="23">
      <formula>LEN(TRIM(F73))=0</formula>
    </cfRule>
  </conditionalFormatting>
  <conditionalFormatting sqref="F97:F98">
    <cfRule type="containsBlanks" dxfId="474" priority="10">
      <formula>LEN(TRIM(F97))=0</formula>
    </cfRule>
  </conditionalFormatting>
  <conditionalFormatting sqref="F122">
    <cfRule type="containsBlanks" dxfId="473" priority="22">
      <formula>LEN(TRIM(F122))=0</formula>
    </cfRule>
  </conditionalFormatting>
  <conditionalFormatting sqref="F135">
    <cfRule type="containsBlanks" dxfId="472" priority="9">
      <formula>LEN(TRIM(F135))=0</formula>
    </cfRule>
  </conditionalFormatting>
  <conditionalFormatting sqref="F148">
    <cfRule type="containsBlanks" dxfId="471" priority="5">
      <formula>LEN(TRIM(F148))=0</formula>
    </cfRule>
  </conditionalFormatting>
  <conditionalFormatting sqref="L191:L192">
    <cfRule type="expression" dxfId="470"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4833D5-2BFC-4918-955A-DBF85F65DBB7}">
      <formula1>43466</formula1>
    </dataValidation>
    <dataValidation allowBlank="1" showErrorMessage="1" prompt="If a range of hours is indicated, enter the high end of the range." sqref="B79 B21 B48 B103" xr:uid="{61567E49-76A3-49B4-BE8A-94B7AE35E344}"/>
    <dataValidation allowBlank="1" showErrorMessage="1" prompt="Enter all income NOT included in &quot;Base Wages&quot; (i.e. overtime, bonus, commission, tips, etc.)." sqref="B82 B25 B52 B106" xr:uid="{84C0AF5E-4B58-4290-A589-BEC829B94BD9}"/>
    <dataValidation allowBlank="1" showErrorMessage="1" prompt="Enter ALL YTD gross income + YTD OT/Bonus/Commission/Tips + YTD Other Income." sqref="B75 B14 B41 B99" xr:uid="{93A140AA-F070-4072-AD53-CC2112492A9B}"/>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F68FDB1A-290D-4D7A-9F35-B89CAC8902C2}">
      <formula1>6</formula1>
    </dataValidation>
    <dataValidation type="decimal" operator="greaterThan" allowBlank="1" showInputMessage="1" showErrorMessage="1" sqref="B166 B181 B171 B176" xr:uid="{9DC9AA7F-5D01-4441-9DAC-09CCFBBD2A4E}">
      <formula1>0</formula1>
    </dataValidation>
    <dataValidation type="list" allowBlank="1" showInputMessage="1" showErrorMessage="1" sqref="F122 F135 F148" xr:uid="{7D4FCAA9-8542-482E-AABD-00CF7F025974}">
      <formula1>"Yes,No"</formula1>
    </dataValidation>
    <dataValidation type="textLength" operator="lessThanOrEqual" allowBlank="1" showErrorMessage="1" error="Input in MM/DD/YY format." prompt="Input in MM/DD/YY format." sqref="B40 B13" xr:uid="{C692C3CD-D0CE-4EFA-A816-1EDBC0BE9565}">
      <formula1>6</formula1>
    </dataValidation>
    <dataValidation type="list" allowBlank="1" showInputMessage="1" showErrorMessage="1" sqref="B18 B45" xr:uid="{2FAE1C5D-92E4-4E24-9A82-90BFCB025B33}">
      <formula1>"1 (Annual), 12 (Monthly), 24 (Semi-Monthly), 26 (Bi-weekly),52 (Weekly)"</formula1>
    </dataValidation>
    <dataValidation type="list" allowBlank="1" showInputMessage="1" showErrorMessage="1" sqref="L5" xr:uid="{FCC7AC34-4E00-4E8E-88A1-E679C787AE97}">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14B3B-3A96-4856-999C-0819E8B7EE4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39</v>
      </c>
      <c r="B5" s="377" t="str">
        <f>IF(Household_Summary!C19="","",Household_Summary!C19)</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VJovSqr2IBNhGc2XWQUHIdpf/jCiFsLyCQPM4I+yyXX3FeprwCKU0v5j/NMZvpccGWhMwG9EGHFZKnAxwXyJdg==" saltValue="9dG5bJr7l2sQtCB5Dx+Vi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9" priority="42">
      <formula>LEN(TRIM(B8))=0</formula>
    </cfRule>
  </conditionalFormatting>
  <conditionalFormatting sqref="B12:B14">
    <cfRule type="containsBlanks" dxfId="468" priority="41">
      <formula>LEN(TRIM(B12))=0</formula>
    </cfRule>
  </conditionalFormatting>
  <conditionalFormatting sqref="B17:B18">
    <cfRule type="containsBlanks" dxfId="467" priority="40">
      <formula>LEN(TRIM(B17))=0</formula>
    </cfRule>
  </conditionalFormatting>
  <conditionalFormatting sqref="B20:B22">
    <cfRule type="containsBlanks" dxfId="466" priority="39">
      <formula>LEN(TRIM(B20))=0</formula>
    </cfRule>
  </conditionalFormatting>
  <conditionalFormatting sqref="B25">
    <cfRule type="containsBlanks" dxfId="465" priority="38">
      <formula>LEN(TRIM(B25))=0</formula>
    </cfRule>
  </conditionalFormatting>
  <conditionalFormatting sqref="B35 G35">
    <cfRule type="containsBlanks" dxfId="464" priority="35">
      <formula>LEN(TRIM(B35))=0</formula>
    </cfRule>
  </conditionalFormatting>
  <conditionalFormatting sqref="B39:B41">
    <cfRule type="containsBlanks" dxfId="463" priority="34">
      <formula>LEN(TRIM(B39))=0</formula>
    </cfRule>
  </conditionalFormatting>
  <conditionalFormatting sqref="B44:B45">
    <cfRule type="containsBlanks" dxfId="462" priority="33">
      <formula>LEN(TRIM(B44))=0</formula>
    </cfRule>
  </conditionalFormatting>
  <conditionalFormatting sqref="B47:B49">
    <cfRule type="containsBlanks" dxfId="461" priority="32">
      <formula>LEN(TRIM(B47))=0</formula>
    </cfRule>
  </conditionalFormatting>
  <conditionalFormatting sqref="B52">
    <cfRule type="containsBlanks" dxfId="460" priority="31">
      <formula>LEN(TRIM(B52))=0</formula>
    </cfRule>
  </conditionalFormatting>
  <conditionalFormatting sqref="B68">
    <cfRule type="containsBlanks" dxfId="459" priority="28">
      <formula>LEN(TRIM(B68))=0</formula>
    </cfRule>
  </conditionalFormatting>
  <conditionalFormatting sqref="B73:B75">
    <cfRule type="containsBlanks" dxfId="458" priority="27">
      <formula>LEN(TRIM(B73))=0</formula>
    </cfRule>
  </conditionalFormatting>
  <conditionalFormatting sqref="B78:B79">
    <cfRule type="containsBlanks" dxfId="457" priority="26">
      <formula>LEN(TRIM(B78))=0</formula>
    </cfRule>
  </conditionalFormatting>
  <conditionalFormatting sqref="B82">
    <cfRule type="containsBlanks" dxfId="456" priority="25">
      <formula>LEN(TRIM(B82))=0</formula>
    </cfRule>
  </conditionalFormatting>
  <conditionalFormatting sqref="B92">
    <cfRule type="containsBlanks" dxfId="455" priority="15">
      <formula>LEN(TRIM(B92))=0</formula>
    </cfRule>
  </conditionalFormatting>
  <conditionalFormatting sqref="B97:B99">
    <cfRule type="containsBlanks" dxfId="454" priority="14">
      <formula>LEN(TRIM(B97))=0</formula>
    </cfRule>
  </conditionalFormatting>
  <conditionalFormatting sqref="B102:B103">
    <cfRule type="containsBlanks" dxfId="453" priority="13">
      <formula>LEN(TRIM(B102))=0</formula>
    </cfRule>
  </conditionalFormatting>
  <conditionalFormatting sqref="B106">
    <cfRule type="containsBlanks" dxfId="452" priority="12">
      <formula>LEN(TRIM(B106))=0</formula>
    </cfRule>
  </conditionalFormatting>
  <conditionalFormatting sqref="B125:B128">
    <cfRule type="containsBlanks" dxfId="451" priority="21">
      <formula>LEN(TRIM(B125))=0</formula>
    </cfRule>
  </conditionalFormatting>
  <conditionalFormatting sqref="B130">
    <cfRule type="cellIs" dxfId="450" priority="1" operator="greaterThan">
      <formula>0</formula>
    </cfRule>
  </conditionalFormatting>
  <conditionalFormatting sqref="B138:B141">
    <cfRule type="containsBlanks" dxfId="449" priority="8">
      <formula>LEN(TRIM(B138))=0</formula>
    </cfRule>
  </conditionalFormatting>
  <conditionalFormatting sqref="B143">
    <cfRule type="cellIs" dxfId="448" priority="6" operator="greaterThan">
      <formula>0</formula>
    </cfRule>
  </conditionalFormatting>
  <conditionalFormatting sqref="B151:B154">
    <cfRule type="containsBlanks" dxfId="447" priority="4">
      <formula>LEN(TRIM(B151))=0</formula>
    </cfRule>
  </conditionalFormatting>
  <conditionalFormatting sqref="B156">
    <cfRule type="cellIs" dxfId="446" priority="2" operator="greaterThan">
      <formula>0</formula>
    </cfRule>
  </conditionalFormatting>
  <conditionalFormatting sqref="B166:B167">
    <cfRule type="containsBlanks" dxfId="445" priority="46">
      <formula>LEN(TRIM(B166))=0</formula>
    </cfRule>
  </conditionalFormatting>
  <conditionalFormatting sqref="B171:B172">
    <cfRule type="containsBlanks" dxfId="444" priority="45">
      <formula>LEN(TRIM(B171))=0</formula>
    </cfRule>
  </conditionalFormatting>
  <conditionalFormatting sqref="B176:B177">
    <cfRule type="containsBlanks" dxfId="443" priority="16">
      <formula>LEN(TRIM(B176))=0</formula>
    </cfRule>
  </conditionalFormatting>
  <conditionalFormatting sqref="B181:B182">
    <cfRule type="containsBlanks" dxfId="442" priority="44">
      <formula>LEN(TRIM(B181))=0</formula>
    </cfRule>
  </conditionalFormatting>
  <conditionalFormatting sqref="E15 E22">
    <cfRule type="containsBlanks" dxfId="441" priority="37">
      <formula>LEN(TRIM(E15))=0</formula>
    </cfRule>
  </conditionalFormatting>
  <conditionalFormatting sqref="E42 E49">
    <cfRule type="containsBlanks" dxfId="440" priority="30">
      <formula>LEN(TRIM(E42))=0</formula>
    </cfRule>
  </conditionalFormatting>
  <conditionalFormatting sqref="E76 E81">
    <cfRule type="containsBlanks" dxfId="439" priority="24">
      <formula>LEN(TRIM(E76))=0</formula>
    </cfRule>
  </conditionalFormatting>
  <conditionalFormatting sqref="E100 E105">
    <cfRule type="containsBlanks" dxfId="438" priority="11">
      <formula>LEN(TRIM(E100))=0</formula>
    </cfRule>
  </conditionalFormatting>
  <conditionalFormatting sqref="E125">
    <cfRule type="containsBlanks" dxfId="437" priority="20">
      <formula>LEN(TRIM(E125))=0</formula>
    </cfRule>
  </conditionalFormatting>
  <conditionalFormatting sqref="E138">
    <cfRule type="containsBlanks" dxfId="436" priority="7">
      <formula>LEN(TRIM(E138))=0</formula>
    </cfRule>
  </conditionalFormatting>
  <conditionalFormatting sqref="E151">
    <cfRule type="containsBlanks" dxfId="435" priority="3">
      <formula>LEN(TRIM(E151))=0</formula>
    </cfRule>
  </conditionalFormatting>
  <conditionalFormatting sqref="E167">
    <cfRule type="containsBlanks" dxfId="434" priority="43">
      <formula>LEN(TRIM(E167))=0</formula>
    </cfRule>
  </conditionalFormatting>
  <conditionalFormatting sqref="E172">
    <cfRule type="containsBlanks" dxfId="433" priority="19">
      <formula>LEN(TRIM(E172))=0</formula>
    </cfRule>
  </conditionalFormatting>
  <conditionalFormatting sqref="E177">
    <cfRule type="containsBlanks" dxfId="432" priority="18">
      <formula>LEN(TRIM(E177))=0</formula>
    </cfRule>
  </conditionalFormatting>
  <conditionalFormatting sqref="E182">
    <cfRule type="containsBlanks" dxfId="431" priority="17">
      <formula>LEN(TRIM(E182))=0</formula>
    </cfRule>
  </conditionalFormatting>
  <conditionalFormatting sqref="F12:F13">
    <cfRule type="containsBlanks" dxfId="430" priority="36">
      <formula>LEN(TRIM(F12))=0</formula>
    </cfRule>
  </conditionalFormatting>
  <conditionalFormatting sqref="F39:F40">
    <cfRule type="containsBlanks" dxfId="429" priority="29">
      <formula>LEN(TRIM(F39))=0</formula>
    </cfRule>
  </conditionalFormatting>
  <conditionalFormatting sqref="F73:F74">
    <cfRule type="containsBlanks" dxfId="428" priority="23">
      <formula>LEN(TRIM(F73))=0</formula>
    </cfRule>
  </conditionalFormatting>
  <conditionalFormatting sqref="F97:F98">
    <cfRule type="containsBlanks" dxfId="427" priority="10">
      <formula>LEN(TRIM(F97))=0</formula>
    </cfRule>
  </conditionalFormatting>
  <conditionalFormatting sqref="F122">
    <cfRule type="containsBlanks" dxfId="426" priority="22">
      <formula>LEN(TRIM(F122))=0</formula>
    </cfRule>
  </conditionalFormatting>
  <conditionalFormatting sqref="F135">
    <cfRule type="containsBlanks" dxfId="425" priority="9">
      <formula>LEN(TRIM(F135))=0</formula>
    </cfRule>
  </conditionalFormatting>
  <conditionalFormatting sqref="F148">
    <cfRule type="containsBlanks" dxfId="424" priority="5">
      <formula>LEN(TRIM(F148))=0</formula>
    </cfRule>
  </conditionalFormatting>
  <conditionalFormatting sqref="L191:L192">
    <cfRule type="expression" dxfId="423" priority="47">
      <formula>$J$218="No"</formula>
    </cfRule>
  </conditionalFormatting>
  <dataValidations count="10">
    <dataValidation type="list" allowBlank="1" showInputMessage="1" showErrorMessage="1" sqref="L5" xr:uid="{6D609B41-B1CD-451D-8D53-9E46812B21EE}">
      <formula1>"2014, 2015"</formula1>
    </dataValidation>
    <dataValidation type="list" allowBlank="1" showInputMessage="1" showErrorMessage="1" sqref="B18 B45" xr:uid="{ED27D36F-21F8-4A00-8BD1-78A2E26637F9}">
      <formula1>"1 (Annual), 12 (Monthly), 24 (Semi-Monthly), 26 (Bi-weekly),52 (Weekly)"</formula1>
    </dataValidation>
    <dataValidation type="textLength" operator="lessThanOrEqual" allowBlank="1" showErrorMessage="1" error="Input in MM/DD/YY format." prompt="Input in MM/DD/YY format." sqref="B40 B13" xr:uid="{292E0965-B846-4B1C-8495-D29A139B714A}">
      <formula1>6</formula1>
    </dataValidation>
    <dataValidation type="list" allowBlank="1" showInputMessage="1" showErrorMessage="1" sqref="F122 F135 F148" xr:uid="{D74B2953-36FE-4F01-AD83-CBF0169E6756}">
      <formula1>"Yes,No"</formula1>
    </dataValidation>
    <dataValidation type="decimal" operator="greaterThan" allowBlank="1" showInputMessage="1" showErrorMessage="1" sqref="B166 B181 B171 B176" xr:uid="{FC211043-4732-451E-99CC-C9E96F1B17C3}">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DF5101E-A9C4-44D1-9576-31762BA01318}">
      <formula1>6</formula1>
    </dataValidation>
    <dataValidation allowBlank="1" showErrorMessage="1" prompt="Enter ALL YTD gross income + YTD OT/Bonus/Commission/Tips + YTD Other Income." sqref="B75 B14 B41 B99" xr:uid="{2F71846D-7B2F-4813-B9A9-5AA6567BB94F}"/>
    <dataValidation allowBlank="1" showErrorMessage="1" prompt="Enter all income NOT included in &quot;Base Wages&quot; (i.e. overtime, bonus, commission, tips, etc.)." sqref="B82 B25 B52 B106" xr:uid="{308D64AF-1B0B-4853-B414-6537405623B5}"/>
    <dataValidation allowBlank="1" showErrorMessage="1" prompt="If a range of hours is indicated, enter the high end of the range." sqref="B79 B21 B48 B103" xr:uid="{CDC7436C-DCB2-48F8-A850-F3E66D518848}"/>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3F75ACC-4A27-4386-9F06-8F84AA941ABD}">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76853-B36E-4508-8DA0-AD38A72466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128</v>
      </c>
      <c r="B5" s="377" t="str">
        <f>IF(Household_Summary!C20="","",Household_Summary!C20)</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WURkG0INZCP3GS8fG6lBDfwGRzc+UxHu/YdWD5hfZ/RsUuX4GQvhW7S8EyOWxVt0cAuW32IXEjkn9PQaPrBTpw==" saltValue="6kHI8FPx3BTZkPbGnIfGd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22" priority="42">
      <formula>LEN(TRIM(B8))=0</formula>
    </cfRule>
  </conditionalFormatting>
  <conditionalFormatting sqref="B12:B14">
    <cfRule type="containsBlanks" dxfId="421" priority="41">
      <formula>LEN(TRIM(B12))=0</formula>
    </cfRule>
  </conditionalFormatting>
  <conditionalFormatting sqref="B17:B18">
    <cfRule type="containsBlanks" dxfId="420" priority="40">
      <formula>LEN(TRIM(B17))=0</formula>
    </cfRule>
  </conditionalFormatting>
  <conditionalFormatting sqref="B20:B22">
    <cfRule type="containsBlanks" dxfId="419" priority="39">
      <formula>LEN(TRIM(B20))=0</formula>
    </cfRule>
  </conditionalFormatting>
  <conditionalFormatting sqref="B25">
    <cfRule type="containsBlanks" dxfId="418" priority="38">
      <formula>LEN(TRIM(B25))=0</formula>
    </cfRule>
  </conditionalFormatting>
  <conditionalFormatting sqref="B35 G35">
    <cfRule type="containsBlanks" dxfId="417" priority="35">
      <formula>LEN(TRIM(B35))=0</formula>
    </cfRule>
  </conditionalFormatting>
  <conditionalFormatting sqref="B39:B41">
    <cfRule type="containsBlanks" dxfId="416" priority="34">
      <formula>LEN(TRIM(B39))=0</formula>
    </cfRule>
  </conditionalFormatting>
  <conditionalFormatting sqref="B44:B45">
    <cfRule type="containsBlanks" dxfId="415" priority="33">
      <formula>LEN(TRIM(B44))=0</formula>
    </cfRule>
  </conditionalFormatting>
  <conditionalFormatting sqref="B47:B49">
    <cfRule type="containsBlanks" dxfId="414" priority="32">
      <formula>LEN(TRIM(B47))=0</formula>
    </cfRule>
  </conditionalFormatting>
  <conditionalFormatting sqref="B52">
    <cfRule type="containsBlanks" dxfId="413" priority="31">
      <formula>LEN(TRIM(B52))=0</formula>
    </cfRule>
  </conditionalFormatting>
  <conditionalFormatting sqref="B68">
    <cfRule type="containsBlanks" dxfId="412" priority="28">
      <formula>LEN(TRIM(B68))=0</formula>
    </cfRule>
  </conditionalFormatting>
  <conditionalFormatting sqref="B73:B75">
    <cfRule type="containsBlanks" dxfId="411" priority="27">
      <formula>LEN(TRIM(B73))=0</formula>
    </cfRule>
  </conditionalFormatting>
  <conditionalFormatting sqref="B78:B79">
    <cfRule type="containsBlanks" dxfId="410" priority="26">
      <formula>LEN(TRIM(B78))=0</formula>
    </cfRule>
  </conditionalFormatting>
  <conditionalFormatting sqref="B82">
    <cfRule type="containsBlanks" dxfId="409" priority="25">
      <formula>LEN(TRIM(B82))=0</formula>
    </cfRule>
  </conditionalFormatting>
  <conditionalFormatting sqref="B92">
    <cfRule type="containsBlanks" dxfId="408" priority="15">
      <formula>LEN(TRIM(B92))=0</formula>
    </cfRule>
  </conditionalFormatting>
  <conditionalFormatting sqref="B97:B99">
    <cfRule type="containsBlanks" dxfId="407" priority="14">
      <formula>LEN(TRIM(B97))=0</formula>
    </cfRule>
  </conditionalFormatting>
  <conditionalFormatting sqref="B102:B103">
    <cfRule type="containsBlanks" dxfId="406" priority="13">
      <formula>LEN(TRIM(B102))=0</formula>
    </cfRule>
  </conditionalFormatting>
  <conditionalFormatting sqref="B106">
    <cfRule type="containsBlanks" dxfId="405" priority="12">
      <formula>LEN(TRIM(B106))=0</formula>
    </cfRule>
  </conditionalFormatting>
  <conditionalFormatting sqref="B125:B128">
    <cfRule type="containsBlanks" dxfId="404" priority="21">
      <formula>LEN(TRIM(B125))=0</formula>
    </cfRule>
  </conditionalFormatting>
  <conditionalFormatting sqref="B130">
    <cfRule type="cellIs" dxfId="403" priority="1" operator="greaterThan">
      <formula>0</formula>
    </cfRule>
  </conditionalFormatting>
  <conditionalFormatting sqref="B138:B141">
    <cfRule type="containsBlanks" dxfId="402" priority="8">
      <formula>LEN(TRIM(B138))=0</formula>
    </cfRule>
  </conditionalFormatting>
  <conditionalFormatting sqref="B143">
    <cfRule type="cellIs" dxfId="401" priority="6" operator="greaterThan">
      <formula>0</formula>
    </cfRule>
  </conditionalFormatting>
  <conditionalFormatting sqref="B151:B154">
    <cfRule type="containsBlanks" dxfId="400" priority="4">
      <formula>LEN(TRIM(B151))=0</formula>
    </cfRule>
  </conditionalFormatting>
  <conditionalFormatting sqref="B156">
    <cfRule type="cellIs" dxfId="399" priority="2" operator="greaterThan">
      <formula>0</formula>
    </cfRule>
  </conditionalFormatting>
  <conditionalFormatting sqref="B166:B167">
    <cfRule type="containsBlanks" dxfId="398" priority="46">
      <formula>LEN(TRIM(B166))=0</formula>
    </cfRule>
  </conditionalFormatting>
  <conditionalFormatting sqref="B171:B172">
    <cfRule type="containsBlanks" dxfId="397" priority="45">
      <formula>LEN(TRIM(B171))=0</formula>
    </cfRule>
  </conditionalFormatting>
  <conditionalFormatting sqref="B176:B177">
    <cfRule type="containsBlanks" dxfId="396" priority="16">
      <formula>LEN(TRIM(B176))=0</formula>
    </cfRule>
  </conditionalFormatting>
  <conditionalFormatting sqref="B181:B182">
    <cfRule type="containsBlanks" dxfId="395" priority="44">
      <formula>LEN(TRIM(B181))=0</formula>
    </cfRule>
  </conditionalFormatting>
  <conditionalFormatting sqref="E15 E22">
    <cfRule type="containsBlanks" dxfId="394" priority="37">
      <formula>LEN(TRIM(E15))=0</formula>
    </cfRule>
  </conditionalFormatting>
  <conditionalFormatting sqref="E42 E49">
    <cfRule type="containsBlanks" dxfId="393" priority="30">
      <formula>LEN(TRIM(E42))=0</formula>
    </cfRule>
  </conditionalFormatting>
  <conditionalFormatting sqref="E76 E81">
    <cfRule type="containsBlanks" dxfId="392" priority="24">
      <formula>LEN(TRIM(E76))=0</formula>
    </cfRule>
  </conditionalFormatting>
  <conditionalFormatting sqref="E100 E105">
    <cfRule type="containsBlanks" dxfId="391" priority="11">
      <formula>LEN(TRIM(E100))=0</formula>
    </cfRule>
  </conditionalFormatting>
  <conditionalFormatting sqref="E125">
    <cfRule type="containsBlanks" dxfId="390" priority="20">
      <formula>LEN(TRIM(E125))=0</formula>
    </cfRule>
  </conditionalFormatting>
  <conditionalFormatting sqref="E138">
    <cfRule type="containsBlanks" dxfId="389" priority="7">
      <formula>LEN(TRIM(E138))=0</formula>
    </cfRule>
  </conditionalFormatting>
  <conditionalFormatting sqref="E151">
    <cfRule type="containsBlanks" dxfId="388" priority="3">
      <formula>LEN(TRIM(E151))=0</formula>
    </cfRule>
  </conditionalFormatting>
  <conditionalFormatting sqref="E167">
    <cfRule type="containsBlanks" dxfId="387" priority="43">
      <formula>LEN(TRIM(E167))=0</formula>
    </cfRule>
  </conditionalFormatting>
  <conditionalFormatting sqref="E172">
    <cfRule type="containsBlanks" dxfId="386" priority="19">
      <formula>LEN(TRIM(E172))=0</formula>
    </cfRule>
  </conditionalFormatting>
  <conditionalFormatting sqref="E177">
    <cfRule type="containsBlanks" dxfId="385" priority="18">
      <formula>LEN(TRIM(E177))=0</formula>
    </cfRule>
  </conditionalFormatting>
  <conditionalFormatting sqref="E182">
    <cfRule type="containsBlanks" dxfId="384" priority="17">
      <formula>LEN(TRIM(E182))=0</formula>
    </cfRule>
  </conditionalFormatting>
  <conditionalFormatting sqref="F12:F13">
    <cfRule type="containsBlanks" dxfId="383" priority="36">
      <formula>LEN(TRIM(F12))=0</formula>
    </cfRule>
  </conditionalFormatting>
  <conditionalFormatting sqref="F39:F40">
    <cfRule type="containsBlanks" dxfId="382" priority="29">
      <formula>LEN(TRIM(F39))=0</formula>
    </cfRule>
  </conditionalFormatting>
  <conditionalFormatting sqref="F73:F74">
    <cfRule type="containsBlanks" dxfId="381" priority="23">
      <formula>LEN(TRIM(F73))=0</formula>
    </cfRule>
  </conditionalFormatting>
  <conditionalFormatting sqref="F97:F98">
    <cfRule type="containsBlanks" dxfId="380" priority="10">
      <formula>LEN(TRIM(F97))=0</formula>
    </cfRule>
  </conditionalFormatting>
  <conditionalFormatting sqref="F122">
    <cfRule type="containsBlanks" dxfId="379" priority="22">
      <formula>LEN(TRIM(F122))=0</formula>
    </cfRule>
  </conditionalFormatting>
  <conditionalFormatting sqref="F135">
    <cfRule type="containsBlanks" dxfId="378" priority="9">
      <formula>LEN(TRIM(F135))=0</formula>
    </cfRule>
  </conditionalFormatting>
  <conditionalFormatting sqref="F148">
    <cfRule type="containsBlanks" dxfId="377" priority="5">
      <formula>LEN(TRIM(F148))=0</formula>
    </cfRule>
  </conditionalFormatting>
  <conditionalFormatting sqref="L191:L192">
    <cfRule type="expression" dxfId="376"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743087DB-1563-4B7A-9FBA-D5050828B856}">
      <formula1>43466</formula1>
    </dataValidation>
    <dataValidation allowBlank="1" showErrorMessage="1" prompt="If a range of hours is indicated, enter the high end of the range." sqref="B79 B21 B48 B103" xr:uid="{3A3CC83B-A016-47B0-A178-AA0C40D5F7A7}"/>
    <dataValidation allowBlank="1" showErrorMessage="1" prompt="Enter all income NOT included in &quot;Base Wages&quot; (i.e. overtime, bonus, commission, tips, etc.)." sqref="B82 B25 B52 B106" xr:uid="{A92E2269-E539-4BFA-8B10-3F35C91D0BC9}"/>
    <dataValidation allowBlank="1" showErrorMessage="1" prompt="Enter ALL YTD gross income + YTD OT/Bonus/Commission/Tips + YTD Other Income." sqref="B75 B14 B41 B99" xr:uid="{93D4FECB-0ABB-4D8C-9597-42CF99AF541F}"/>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96EE785-6FEB-47B9-B0A7-1345011C71D4}">
      <formula1>6</formula1>
    </dataValidation>
    <dataValidation type="decimal" operator="greaterThan" allowBlank="1" showInputMessage="1" showErrorMessage="1" sqref="B166 B181 B171 B176" xr:uid="{D74DAE3F-30FE-4DBF-8DE9-4693E5FC9445}">
      <formula1>0</formula1>
    </dataValidation>
    <dataValidation type="list" allowBlank="1" showInputMessage="1" showErrorMessage="1" sqref="F122 F135 F148" xr:uid="{67E7A3AB-2C43-4BD9-93E3-EB46105BD504}">
      <formula1>"Yes,No"</formula1>
    </dataValidation>
    <dataValidation type="textLength" operator="lessThanOrEqual" allowBlank="1" showErrorMessage="1" error="Input in MM/DD/YY format." prompt="Input in MM/DD/YY format." sqref="B40 B13" xr:uid="{BB5A6E28-F3E3-482D-A386-AF6AD09FA8FC}">
      <formula1>6</formula1>
    </dataValidation>
    <dataValidation type="list" allowBlank="1" showInputMessage="1" showErrorMessage="1" sqref="B18 B45" xr:uid="{1E252130-CCAB-48D2-A48E-DD8D1175883F}">
      <formula1>"1 (Annual), 12 (Monthly), 24 (Semi-Monthly), 26 (Bi-weekly),52 (Weekly)"</formula1>
    </dataValidation>
    <dataValidation type="list" allowBlank="1" showInputMessage="1" showErrorMessage="1" sqref="L5" xr:uid="{D402EA47-DBD0-470B-BD20-BEA25DEB3E33}">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BC7BB-F9D7-4E92-9604-0D166D49EEF2}">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129</v>
      </c>
      <c r="B5" s="377" t="str">
        <f>IF(Household_Summary!C21="","",Household_Summary!C21)</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EqqwXTPsH2PC46SDYGEDVBO7/adosUAiEex5Zl9z+AkIdR86d22EdzqzJ9stdhow3xU8Gmfzu61BDdKREemGrg==" saltValue="u0qFvYJebkH081StHhwTf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75" priority="42">
      <formula>LEN(TRIM(B8))=0</formula>
    </cfRule>
  </conditionalFormatting>
  <conditionalFormatting sqref="B12:B14">
    <cfRule type="containsBlanks" dxfId="374" priority="41">
      <formula>LEN(TRIM(B12))=0</formula>
    </cfRule>
  </conditionalFormatting>
  <conditionalFormatting sqref="B17:B18">
    <cfRule type="containsBlanks" dxfId="373" priority="40">
      <formula>LEN(TRIM(B17))=0</formula>
    </cfRule>
  </conditionalFormatting>
  <conditionalFormatting sqref="B20:B22">
    <cfRule type="containsBlanks" dxfId="372" priority="39">
      <formula>LEN(TRIM(B20))=0</formula>
    </cfRule>
  </conditionalFormatting>
  <conditionalFormatting sqref="B25">
    <cfRule type="containsBlanks" dxfId="371" priority="38">
      <formula>LEN(TRIM(B25))=0</formula>
    </cfRule>
  </conditionalFormatting>
  <conditionalFormatting sqref="B35 G35">
    <cfRule type="containsBlanks" dxfId="370" priority="35">
      <formula>LEN(TRIM(B35))=0</formula>
    </cfRule>
  </conditionalFormatting>
  <conditionalFormatting sqref="B39:B41">
    <cfRule type="containsBlanks" dxfId="369" priority="34">
      <formula>LEN(TRIM(B39))=0</formula>
    </cfRule>
  </conditionalFormatting>
  <conditionalFormatting sqref="B44:B45">
    <cfRule type="containsBlanks" dxfId="368" priority="33">
      <formula>LEN(TRIM(B44))=0</formula>
    </cfRule>
  </conditionalFormatting>
  <conditionalFormatting sqref="B47:B49">
    <cfRule type="containsBlanks" dxfId="367" priority="32">
      <formula>LEN(TRIM(B47))=0</formula>
    </cfRule>
  </conditionalFormatting>
  <conditionalFormatting sqref="B52">
    <cfRule type="containsBlanks" dxfId="366" priority="31">
      <formula>LEN(TRIM(B52))=0</formula>
    </cfRule>
  </conditionalFormatting>
  <conditionalFormatting sqref="B68">
    <cfRule type="containsBlanks" dxfId="365" priority="28">
      <formula>LEN(TRIM(B68))=0</formula>
    </cfRule>
  </conditionalFormatting>
  <conditionalFormatting sqref="B73:B75">
    <cfRule type="containsBlanks" dxfId="364" priority="27">
      <formula>LEN(TRIM(B73))=0</formula>
    </cfRule>
  </conditionalFormatting>
  <conditionalFormatting sqref="B78:B79">
    <cfRule type="containsBlanks" dxfId="363" priority="26">
      <formula>LEN(TRIM(B78))=0</formula>
    </cfRule>
  </conditionalFormatting>
  <conditionalFormatting sqref="B82">
    <cfRule type="containsBlanks" dxfId="362" priority="25">
      <formula>LEN(TRIM(B82))=0</formula>
    </cfRule>
  </conditionalFormatting>
  <conditionalFormatting sqref="B92">
    <cfRule type="containsBlanks" dxfId="361" priority="15">
      <formula>LEN(TRIM(B92))=0</formula>
    </cfRule>
  </conditionalFormatting>
  <conditionalFormatting sqref="B97:B99">
    <cfRule type="containsBlanks" dxfId="360" priority="14">
      <formula>LEN(TRIM(B97))=0</formula>
    </cfRule>
  </conditionalFormatting>
  <conditionalFormatting sqref="B102:B103">
    <cfRule type="containsBlanks" dxfId="359" priority="13">
      <formula>LEN(TRIM(B102))=0</formula>
    </cfRule>
  </conditionalFormatting>
  <conditionalFormatting sqref="B106">
    <cfRule type="containsBlanks" dxfId="358" priority="12">
      <formula>LEN(TRIM(B106))=0</formula>
    </cfRule>
  </conditionalFormatting>
  <conditionalFormatting sqref="B125:B128">
    <cfRule type="containsBlanks" dxfId="357" priority="21">
      <formula>LEN(TRIM(B125))=0</formula>
    </cfRule>
  </conditionalFormatting>
  <conditionalFormatting sqref="B130">
    <cfRule type="cellIs" dxfId="356" priority="1" operator="greaterThan">
      <formula>0</formula>
    </cfRule>
  </conditionalFormatting>
  <conditionalFormatting sqref="B138:B141">
    <cfRule type="containsBlanks" dxfId="355" priority="8">
      <formula>LEN(TRIM(B138))=0</formula>
    </cfRule>
  </conditionalFormatting>
  <conditionalFormatting sqref="B143">
    <cfRule type="cellIs" dxfId="354" priority="6" operator="greaterThan">
      <formula>0</formula>
    </cfRule>
  </conditionalFormatting>
  <conditionalFormatting sqref="B151:B154">
    <cfRule type="containsBlanks" dxfId="353" priority="4">
      <formula>LEN(TRIM(B151))=0</formula>
    </cfRule>
  </conditionalFormatting>
  <conditionalFormatting sqref="B156">
    <cfRule type="cellIs" dxfId="352" priority="2" operator="greaterThan">
      <formula>0</formula>
    </cfRule>
  </conditionalFormatting>
  <conditionalFormatting sqref="B166:B167">
    <cfRule type="containsBlanks" dxfId="351" priority="46">
      <formula>LEN(TRIM(B166))=0</formula>
    </cfRule>
  </conditionalFormatting>
  <conditionalFormatting sqref="B171:B172">
    <cfRule type="containsBlanks" dxfId="350" priority="45">
      <formula>LEN(TRIM(B171))=0</formula>
    </cfRule>
  </conditionalFormatting>
  <conditionalFormatting sqref="B176:B177">
    <cfRule type="containsBlanks" dxfId="349" priority="16">
      <formula>LEN(TRIM(B176))=0</formula>
    </cfRule>
  </conditionalFormatting>
  <conditionalFormatting sqref="B181:B182">
    <cfRule type="containsBlanks" dxfId="348" priority="44">
      <formula>LEN(TRIM(B181))=0</formula>
    </cfRule>
  </conditionalFormatting>
  <conditionalFormatting sqref="E15 E22">
    <cfRule type="containsBlanks" dxfId="347" priority="37">
      <formula>LEN(TRIM(E15))=0</formula>
    </cfRule>
  </conditionalFormatting>
  <conditionalFormatting sqref="E42 E49">
    <cfRule type="containsBlanks" dxfId="346" priority="30">
      <formula>LEN(TRIM(E42))=0</formula>
    </cfRule>
  </conditionalFormatting>
  <conditionalFormatting sqref="E76 E81">
    <cfRule type="containsBlanks" dxfId="345" priority="24">
      <formula>LEN(TRIM(E76))=0</formula>
    </cfRule>
  </conditionalFormatting>
  <conditionalFormatting sqref="E100 E105">
    <cfRule type="containsBlanks" dxfId="344" priority="11">
      <formula>LEN(TRIM(E100))=0</formula>
    </cfRule>
  </conditionalFormatting>
  <conditionalFormatting sqref="E125">
    <cfRule type="containsBlanks" dxfId="343" priority="20">
      <formula>LEN(TRIM(E125))=0</formula>
    </cfRule>
  </conditionalFormatting>
  <conditionalFormatting sqref="E138">
    <cfRule type="containsBlanks" dxfId="342" priority="7">
      <formula>LEN(TRIM(E138))=0</formula>
    </cfRule>
  </conditionalFormatting>
  <conditionalFormatting sqref="E151">
    <cfRule type="containsBlanks" dxfId="341" priority="3">
      <formula>LEN(TRIM(E151))=0</formula>
    </cfRule>
  </conditionalFormatting>
  <conditionalFormatting sqref="E167">
    <cfRule type="containsBlanks" dxfId="340" priority="43">
      <formula>LEN(TRIM(E167))=0</formula>
    </cfRule>
  </conditionalFormatting>
  <conditionalFormatting sqref="E172">
    <cfRule type="containsBlanks" dxfId="339" priority="19">
      <formula>LEN(TRIM(E172))=0</formula>
    </cfRule>
  </conditionalFormatting>
  <conditionalFormatting sqref="E177">
    <cfRule type="containsBlanks" dxfId="338" priority="18">
      <formula>LEN(TRIM(E177))=0</formula>
    </cfRule>
  </conditionalFormatting>
  <conditionalFormatting sqref="E182">
    <cfRule type="containsBlanks" dxfId="337" priority="17">
      <formula>LEN(TRIM(E182))=0</formula>
    </cfRule>
  </conditionalFormatting>
  <conditionalFormatting sqref="F12:F13">
    <cfRule type="containsBlanks" dxfId="336" priority="36">
      <formula>LEN(TRIM(F12))=0</formula>
    </cfRule>
  </conditionalFormatting>
  <conditionalFormatting sqref="F39:F40">
    <cfRule type="containsBlanks" dxfId="335" priority="29">
      <formula>LEN(TRIM(F39))=0</formula>
    </cfRule>
  </conditionalFormatting>
  <conditionalFormatting sqref="F73:F74">
    <cfRule type="containsBlanks" dxfId="334" priority="23">
      <formula>LEN(TRIM(F73))=0</formula>
    </cfRule>
  </conditionalFormatting>
  <conditionalFormatting sqref="F97:F98">
    <cfRule type="containsBlanks" dxfId="333" priority="10">
      <formula>LEN(TRIM(F97))=0</formula>
    </cfRule>
  </conditionalFormatting>
  <conditionalFormatting sqref="F122">
    <cfRule type="containsBlanks" dxfId="332" priority="22">
      <formula>LEN(TRIM(F122))=0</formula>
    </cfRule>
  </conditionalFormatting>
  <conditionalFormatting sqref="F135">
    <cfRule type="containsBlanks" dxfId="331" priority="9">
      <formula>LEN(TRIM(F135))=0</formula>
    </cfRule>
  </conditionalFormatting>
  <conditionalFormatting sqref="F148">
    <cfRule type="containsBlanks" dxfId="330" priority="5">
      <formula>LEN(TRIM(F148))=0</formula>
    </cfRule>
  </conditionalFormatting>
  <conditionalFormatting sqref="L191:L192">
    <cfRule type="expression" dxfId="329" priority="47">
      <formula>$J$218="No"</formula>
    </cfRule>
  </conditionalFormatting>
  <dataValidations count="10">
    <dataValidation type="list" allowBlank="1" showInputMessage="1" showErrorMessage="1" sqref="L5" xr:uid="{11E212D5-B7DB-4AAC-9CC6-F97B2BF3848D}">
      <formula1>"2014, 2015"</formula1>
    </dataValidation>
    <dataValidation type="list" allowBlank="1" showInputMessage="1" showErrorMessage="1" sqref="B18 B45" xr:uid="{610D4188-0F1B-480E-9E7B-4BAF0233E6FE}">
      <formula1>"1 (Annual), 12 (Monthly), 24 (Semi-Monthly), 26 (Bi-weekly),52 (Weekly)"</formula1>
    </dataValidation>
    <dataValidation type="textLength" operator="lessThanOrEqual" allowBlank="1" showErrorMessage="1" error="Input in MM/DD/YY format." prompt="Input in MM/DD/YY format." sqref="B40 B13" xr:uid="{9E345C38-8581-46F4-AD40-2FB3A090CF31}">
      <formula1>6</formula1>
    </dataValidation>
    <dataValidation type="list" allowBlank="1" showInputMessage="1" showErrorMessage="1" sqref="F122 F135 F148" xr:uid="{34D83FE9-2B4B-4A81-AE76-A1279363F93A}">
      <formula1>"Yes,No"</formula1>
    </dataValidation>
    <dataValidation type="decimal" operator="greaterThan" allowBlank="1" showInputMessage="1" showErrorMessage="1" sqref="B166 B181 B171 B176" xr:uid="{6BC2256F-8563-40F4-ADC9-F39E5B2C8B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68EF102-F3BC-48F6-9948-F93D111AE268}">
      <formula1>6</formula1>
    </dataValidation>
    <dataValidation allowBlank="1" showErrorMessage="1" prompt="Enter ALL YTD gross income + YTD OT/Bonus/Commission/Tips + YTD Other Income." sqref="B75 B14 B41 B99" xr:uid="{D2B48EA6-A82D-4435-BFD9-3982E7D98E2D}"/>
    <dataValidation allowBlank="1" showErrorMessage="1" prompt="Enter all income NOT included in &quot;Base Wages&quot; (i.e. overtime, bonus, commission, tips, etc.)." sqref="B82 B25 B52 B106" xr:uid="{2D805CCA-21F6-44FF-92C3-373107DC04FA}"/>
    <dataValidation allowBlank="1" showErrorMessage="1" prompt="If a range of hours is indicated, enter the high end of the range." sqref="B79 B21 B48 B103" xr:uid="{2D20ACF6-224E-4E76-B8A1-1949CC3F305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EECDB892-83D0-4EC6-8790-0A79D87D1A51}">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A698A-196A-4A26-AA6F-2912AC4301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130</v>
      </c>
      <c r="B5" s="377" t="str">
        <f>IF(Household_Summary!C22="","",Household_Summary!C22)</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WNRiFL8PQZk/y9hFsfB0vQgbCMRA9wQXoVpvJAa1ej/RVuqAlDfHeoG1JevuVJ46r3hzSlVkwQTL5ZV7nBf9ww==" saltValue="blAR3gg3FG2PwjSTf3JzZ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28" priority="42">
      <formula>LEN(TRIM(B8))=0</formula>
    </cfRule>
  </conditionalFormatting>
  <conditionalFormatting sqref="B12:B14">
    <cfRule type="containsBlanks" dxfId="327" priority="41">
      <formula>LEN(TRIM(B12))=0</formula>
    </cfRule>
  </conditionalFormatting>
  <conditionalFormatting sqref="B17:B18">
    <cfRule type="containsBlanks" dxfId="326" priority="40">
      <formula>LEN(TRIM(B17))=0</formula>
    </cfRule>
  </conditionalFormatting>
  <conditionalFormatting sqref="B20:B22">
    <cfRule type="containsBlanks" dxfId="325" priority="39">
      <formula>LEN(TRIM(B20))=0</formula>
    </cfRule>
  </conditionalFormatting>
  <conditionalFormatting sqref="B25">
    <cfRule type="containsBlanks" dxfId="324" priority="38">
      <formula>LEN(TRIM(B25))=0</formula>
    </cfRule>
  </conditionalFormatting>
  <conditionalFormatting sqref="B35 G35">
    <cfRule type="containsBlanks" dxfId="323" priority="35">
      <formula>LEN(TRIM(B35))=0</formula>
    </cfRule>
  </conditionalFormatting>
  <conditionalFormatting sqref="B39:B41">
    <cfRule type="containsBlanks" dxfId="322" priority="34">
      <formula>LEN(TRIM(B39))=0</formula>
    </cfRule>
  </conditionalFormatting>
  <conditionalFormatting sqref="B44:B45">
    <cfRule type="containsBlanks" dxfId="321" priority="33">
      <formula>LEN(TRIM(B44))=0</formula>
    </cfRule>
  </conditionalFormatting>
  <conditionalFormatting sqref="B47:B49">
    <cfRule type="containsBlanks" dxfId="320" priority="32">
      <formula>LEN(TRIM(B47))=0</formula>
    </cfRule>
  </conditionalFormatting>
  <conditionalFormatting sqref="B52">
    <cfRule type="containsBlanks" dxfId="319" priority="31">
      <formula>LEN(TRIM(B52))=0</formula>
    </cfRule>
  </conditionalFormatting>
  <conditionalFormatting sqref="B68">
    <cfRule type="containsBlanks" dxfId="318" priority="28">
      <formula>LEN(TRIM(B68))=0</formula>
    </cfRule>
  </conditionalFormatting>
  <conditionalFormatting sqref="B73:B75">
    <cfRule type="containsBlanks" dxfId="317" priority="27">
      <formula>LEN(TRIM(B73))=0</formula>
    </cfRule>
  </conditionalFormatting>
  <conditionalFormatting sqref="B78:B79">
    <cfRule type="containsBlanks" dxfId="316" priority="26">
      <formula>LEN(TRIM(B78))=0</formula>
    </cfRule>
  </conditionalFormatting>
  <conditionalFormatting sqref="B82">
    <cfRule type="containsBlanks" dxfId="315" priority="25">
      <formula>LEN(TRIM(B82))=0</formula>
    </cfRule>
  </conditionalFormatting>
  <conditionalFormatting sqref="B92">
    <cfRule type="containsBlanks" dxfId="314" priority="15">
      <formula>LEN(TRIM(B92))=0</formula>
    </cfRule>
  </conditionalFormatting>
  <conditionalFormatting sqref="B97:B99">
    <cfRule type="containsBlanks" dxfId="313" priority="14">
      <formula>LEN(TRIM(B97))=0</formula>
    </cfRule>
  </conditionalFormatting>
  <conditionalFormatting sqref="B102:B103">
    <cfRule type="containsBlanks" dxfId="312" priority="13">
      <formula>LEN(TRIM(B102))=0</formula>
    </cfRule>
  </conditionalFormatting>
  <conditionalFormatting sqref="B106">
    <cfRule type="containsBlanks" dxfId="311" priority="12">
      <formula>LEN(TRIM(B106))=0</formula>
    </cfRule>
  </conditionalFormatting>
  <conditionalFormatting sqref="B125:B128">
    <cfRule type="containsBlanks" dxfId="310" priority="21">
      <formula>LEN(TRIM(B125))=0</formula>
    </cfRule>
  </conditionalFormatting>
  <conditionalFormatting sqref="B130">
    <cfRule type="cellIs" dxfId="309" priority="1" operator="greaterThan">
      <formula>0</formula>
    </cfRule>
  </conditionalFormatting>
  <conditionalFormatting sqref="B138:B141">
    <cfRule type="containsBlanks" dxfId="308" priority="8">
      <formula>LEN(TRIM(B138))=0</formula>
    </cfRule>
  </conditionalFormatting>
  <conditionalFormatting sqref="B143">
    <cfRule type="cellIs" dxfId="307" priority="6" operator="greaterThan">
      <formula>0</formula>
    </cfRule>
  </conditionalFormatting>
  <conditionalFormatting sqref="B151:B154">
    <cfRule type="containsBlanks" dxfId="306" priority="4">
      <formula>LEN(TRIM(B151))=0</formula>
    </cfRule>
  </conditionalFormatting>
  <conditionalFormatting sqref="B156">
    <cfRule type="cellIs" dxfId="305" priority="2" operator="greaterThan">
      <formula>0</formula>
    </cfRule>
  </conditionalFormatting>
  <conditionalFormatting sqref="B166:B167">
    <cfRule type="containsBlanks" dxfId="304" priority="46">
      <formula>LEN(TRIM(B166))=0</formula>
    </cfRule>
  </conditionalFormatting>
  <conditionalFormatting sqref="B171:B172">
    <cfRule type="containsBlanks" dxfId="303" priority="45">
      <formula>LEN(TRIM(B171))=0</formula>
    </cfRule>
  </conditionalFormatting>
  <conditionalFormatting sqref="B176:B177">
    <cfRule type="containsBlanks" dxfId="302" priority="16">
      <formula>LEN(TRIM(B176))=0</formula>
    </cfRule>
  </conditionalFormatting>
  <conditionalFormatting sqref="B181:B182">
    <cfRule type="containsBlanks" dxfId="301" priority="44">
      <formula>LEN(TRIM(B181))=0</formula>
    </cfRule>
  </conditionalFormatting>
  <conditionalFormatting sqref="E15 E22">
    <cfRule type="containsBlanks" dxfId="300" priority="37">
      <formula>LEN(TRIM(E15))=0</formula>
    </cfRule>
  </conditionalFormatting>
  <conditionalFormatting sqref="E42 E49">
    <cfRule type="containsBlanks" dxfId="299" priority="30">
      <formula>LEN(TRIM(E42))=0</formula>
    </cfRule>
  </conditionalFormatting>
  <conditionalFormatting sqref="E76 E81">
    <cfRule type="containsBlanks" dxfId="298" priority="24">
      <formula>LEN(TRIM(E76))=0</formula>
    </cfRule>
  </conditionalFormatting>
  <conditionalFormatting sqref="E100 E105">
    <cfRule type="containsBlanks" dxfId="297" priority="11">
      <formula>LEN(TRIM(E100))=0</formula>
    </cfRule>
  </conditionalFormatting>
  <conditionalFormatting sqref="E125">
    <cfRule type="containsBlanks" dxfId="296" priority="20">
      <formula>LEN(TRIM(E125))=0</formula>
    </cfRule>
  </conditionalFormatting>
  <conditionalFormatting sqref="E138">
    <cfRule type="containsBlanks" dxfId="295" priority="7">
      <formula>LEN(TRIM(E138))=0</formula>
    </cfRule>
  </conditionalFormatting>
  <conditionalFormatting sqref="E151">
    <cfRule type="containsBlanks" dxfId="294" priority="3">
      <formula>LEN(TRIM(E151))=0</formula>
    </cfRule>
  </conditionalFormatting>
  <conditionalFormatting sqref="E167">
    <cfRule type="containsBlanks" dxfId="293" priority="43">
      <formula>LEN(TRIM(E167))=0</formula>
    </cfRule>
  </conditionalFormatting>
  <conditionalFormatting sqref="E172">
    <cfRule type="containsBlanks" dxfId="292" priority="19">
      <formula>LEN(TRIM(E172))=0</formula>
    </cfRule>
  </conditionalFormatting>
  <conditionalFormatting sqref="E177">
    <cfRule type="containsBlanks" dxfId="291" priority="18">
      <formula>LEN(TRIM(E177))=0</formula>
    </cfRule>
  </conditionalFormatting>
  <conditionalFormatting sqref="E182">
    <cfRule type="containsBlanks" dxfId="290" priority="17">
      <formula>LEN(TRIM(E182))=0</formula>
    </cfRule>
  </conditionalFormatting>
  <conditionalFormatting sqref="F12:F13">
    <cfRule type="containsBlanks" dxfId="289" priority="36">
      <formula>LEN(TRIM(F12))=0</formula>
    </cfRule>
  </conditionalFormatting>
  <conditionalFormatting sqref="F39:F40">
    <cfRule type="containsBlanks" dxfId="288" priority="29">
      <formula>LEN(TRIM(F39))=0</formula>
    </cfRule>
  </conditionalFormatting>
  <conditionalFormatting sqref="F73:F74">
    <cfRule type="containsBlanks" dxfId="287" priority="23">
      <formula>LEN(TRIM(F73))=0</formula>
    </cfRule>
  </conditionalFormatting>
  <conditionalFormatting sqref="F97:F98">
    <cfRule type="containsBlanks" dxfId="286" priority="10">
      <formula>LEN(TRIM(F97))=0</formula>
    </cfRule>
  </conditionalFormatting>
  <conditionalFormatting sqref="F122">
    <cfRule type="containsBlanks" dxfId="285" priority="22">
      <formula>LEN(TRIM(F122))=0</formula>
    </cfRule>
  </conditionalFormatting>
  <conditionalFormatting sqref="F135">
    <cfRule type="containsBlanks" dxfId="284" priority="9">
      <formula>LEN(TRIM(F135))=0</formula>
    </cfRule>
  </conditionalFormatting>
  <conditionalFormatting sqref="F148">
    <cfRule type="containsBlanks" dxfId="283" priority="5">
      <formula>LEN(TRIM(F148))=0</formula>
    </cfRule>
  </conditionalFormatting>
  <conditionalFormatting sqref="L191:L192">
    <cfRule type="expression" dxfId="282"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2DC94F7-B626-49D7-B4B3-35699CE2665E}">
      <formula1>43466</formula1>
    </dataValidation>
    <dataValidation allowBlank="1" showErrorMessage="1" prompt="If a range of hours is indicated, enter the high end of the range." sqref="B79 B21 B48 B103" xr:uid="{E804B9DB-0DB9-4366-AD57-3EEDB3E51E13}"/>
    <dataValidation allowBlank="1" showErrorMessage="1" prompt="Enter all income NOT included in &quot;Base Wages&quot; (i.e. overtime, bonus, commission, tips, etc.)." sqref="B82 B25 B52 B106" xr:uid="{069821C3-7E8A-48EB-BCE8-9EFCE3DD5DD4}"/>
    <dataValidation allowBlank="1" showErrorMessage="1" prompt="Enter ALL YTD gross income + YTD OT/Bonus/Commission/Tips + YTD Other Income." sqref="B75 B14 B41 B99" xr:uid="{3C8F535D-426B-4F4E-94CE-D8E5C03B3E5D}"/>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A1A5A31-578D-42E0-93CA-101541FB36E7}">
      <formula1>6</formula1>
    </dataValidation>
    <dataValidation type="decimal" operator="greaterThan" allowBlank="1" showInputMessage="1" showErrorMessage="1" sqref="B166 B181 B171 B176" xr:uid="{06503045-C828-4C77-BFC7-F79ACCA6D672}">
      <formula1>0</formula1>
    </dataValidation>
    <dataValidation type="list" allowBlank="1" showInputMessage="1" showErrorMessage="1" sqref="F122 F135 F148" xr:uid="{6EAD8030-8EF1-4B77-BAC0-F3A0381EB924}">
      <formula1>"Yes,No"</formula1>
    </dataValidation>
    <dataValidation type="textLength" operator="lessThanOrEqual" allowBlank="1" showErrorMessage="1" error="Input in MM/DD/YY format." prompt="Input in MM/DD/YY format." sqref="B40 B13" xr:uid="{F6920C18-A844-4B78-895D-18CD77F6660F}">
      <formula1>6</formula1>
    </dataValidation>
    <dataValidation type="list" allowBlank="1" showInputMessage="1" showErrorMessage="1" sqref="B18 B45" xr:uid="{79DCDD54-74F4-48B8-8347-30A710FB1388}">
      <formula1>"1 (Annual), 12 (Monthly), 24 (Semi-Monthly), 26 (Bi-weekly),52 (Weekly)"</formula1>
    </dataValidation>
    <dataValidation type="list" allowBlank="1" showInputMessage="1" showErrorMessage="1" sqref="L5" xr:uid="{F8EA1293-EC65-4425-B8D6-08AD6F76142E}">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65AB0-3801-4122-9383-64F74A0FE7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131</v>
      </c>
      <c r="B5" s="377" t="str">
        <f>IF(Household_Summary!C23="","",Household_Summary!C23)</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10YxoYhj+pyBvdMaDvm9or9HWe8WY3Qu169UigOLBw7l7BAC+hz+t+/wkslKTvVM1U/jdKmh5GDmOANRaKjZA==" saltValue="WeolAv7hQWZy2s2Owz8uK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81" priority="42">
      <formula>LEN(TRIM(B8))=0</formula>
    </cfRule>
  </conditionalFormatting>
  <conditionalFormatting sqref="B12:B14">
    <cfRule type="containsBlanks" dxfId="280" priority="41">
      <formula>LEN(TRIM(B12))=0</formula>
    </cfRule>
  </conditionalFormatting>
  <conditionalFormatting sqref="B17:B18">
    <cfRule type="containsBlanks" dxfId="279" priority="40">
      <formula>LEN(TRIM(B17))=0</formula>
    </cfRule>
  </conditionalFormatting>
  <conditionalFormatting sqref="B20:B22">
    <cfRule type="containsBlanks" dxfId="278" priority="39">
      <formula>LEN(TRIM(B20))=0</formula>
    </cfRule>
  </conditionalFormatting>
  <conditionalFormatting sqref="B25">
    <cfRule type="containsBlanks" dxfId="277" priority="38">
      <formula>LEN(TRIM(B25))=0</formula>
    </cfRule>
  </conditionalFormatting>
  <conditionalFormatting sqref="B35 G35">
    <cfRule type="containsBlanks" dxfId="276" priority="35">
      <formula>LEN(TRIM(B35))=0</formula>
    </cfRule>
  </conditionalFormatting>
  <conditionalFormatting sqref="B39:B41">
    <cfRule type="containsBlanks" dxfId="275" priority="34">
      <formula>LEN(TRIM(B39))=0</formula>
    </cfRule>
  </conditionalFormatting>
  <conditionalFormatting sqref="B44:B45">
    <cfRule type="containsBlanks" dxfId="274" priority="33">
      <formula>LEN(TRIM(B44))=0</formula>
    </cfRule>
  </conditionalFormatting>
  <conditionalFormatting sqref="B47:B49">
    <cfRule type="containsBlanks" dxfId="273" priority="32">
      <formula>LEN(TRIM(B47))=0</formula>
    </cfRule>
  </conditionalFormatting>
  <conditionalFormatting sqref="B52">
    <cfRule type="containsBlanks" dxfId="272" priority="31">
      <formula>LEN(TRIM(B52))=0</formula>
    </cfRule>
  </conditionalFormatting>
  <conditionalFormatting sqref="B68">
    <cfRule type="containsBlanks" dxfId="271" priority="28">
      <formula>LEN(TRIM(B68))=0</formula>
    </cfRule>
  </conditionalFormatting>
  <conditionalFormatting sqref="B73:B75">
    <cfRule type="containsBlanks" dxfId="270" priority="27">
      <formula>LEN(TRIM(B73))=0</formula>
    </cfRule>
  </conditionalFormatting>
  <conditionalFormatting sqref="B78:B79">
    <cfRule type="containsBlanks" dxfId="269" priority="26">
      <formula>LEN(TRIM(B78))=0</formula>
    </cfRule>
  </conditionalFormatting>
  <conditionalFormatting sqref="B82">
    <cfRule type="containsBlanks" dxfId="268" priority="25">
      <formula>LEN(TRIM(B82))=0</formula>
    </cfRule>
  </conditionalFormatting>
  <conditionalFormatting sqref="B92">
    <cfRule type="containsBlanks" dxfId="267" priority="15">
      <formula>LEN(TRIM(B92))=0</formula>
    </cfRule>
  </conditionalFormatting>
  <conditionalFormatting sqref="B97:B99">
    <cfRule type="containsBlanks" dxfId="266" priority="14">
      <formula>LEN(TRIM(B97))=0</formula>
    </cfRule>
  </conditionalFormatting>
  <conditionalFormatting sqref="B102:B103">
    <cfRule type="containsBlanks" dxfId="265" priority="13">
      <formula>LEN(TRIM(B102))=0</formula>
    </cfRule>
  </conditionalFormatting>
  <conditionalFormatting sqref="B106">
    <cfRule type="containsBlanks" dxfId="264" priority="12">
      <formula>LEN(TRIM(B106))=0</formula>
    </cfRule>
  </conditionalFormatting>
  <conditionalFormatting sqref="B125:B128">
    <cfRule type="containsBlanks" dxfId="263" priority="21">
      <formula>LEN(TRIM(B125))=0</formula>
    </cfRule>
  </conditionalFormatting>
  <conditionalFormatting sqref="B130">
    <cfRule type="cellIs" dxfId="262" priority="1" operator="greaterThan">
      <formula>0</formula>
    </cfRule>
  </conditionalFormatting>
  <conditionalFormatting sqref="B138:B141">
    <cfRule type="containsBlanks" dxfId="261" priority="8">
      <formula>LEN(TRIM(B138))=0</formula>
    </cfRule>
  </conditionalFormatting>
  <conditionalFormatting sqref="B143">
    <cfRule type="cellIs" dxfId="260" priority="6" operator="greaterThan">
      <formula>0</formula>
    </cfRule>
  </conditionalFormatting>
  <conditionalFormatting sqref="B151:B154">
    <cfRule type="containsBlanks" dxfId="259" priority="4">
      <formula>LEN(TRIM(B151))=0</formula>
    </cfRule>
  </conditionalFormatting>
  <conditionalFormatting sqref="B156">
    <cfRule type="cellIs" dxfId="258" priority="2" operator="greaterThan">
      <formula>0</formula>
    </cfRule>
  </conditionalFormatting>
  <conditionalFormatting sqref="B166:B167">
    <cfRule type="containsBlanks" dxfId="257" priority="46">
      <formula>LEN(TRIM(B166))=0</formula>
    </cfRule>
  </conditionalFormatting>
  <conditionalFormatting sqref="B171:B172">
    <cfRule type="containsBlanks" dxfId="256" priority="45">
      <formula>LEN(TRIM(B171))=0</formula>
    </cfRule>
  </conditionalFormatting>
  <conditionalFormatting sqref="B176:B177">
    <cfRule type="containsBlanks" dxfId="255" priority="16">
      <formula>LEN(TRIM(B176))=0</formula>
    </cfRule>
  </conditionalFormatting>
  <conditionalFormatting sqref="B181:B182">
    <cfRule type="containsBlanks" dxfId="254" priority="44">
      <formula>LEN(TRIM(B181))=0</formula>
    </cfRule>
  </conditionalFormatting>
  <conditionalFormatting sqref="E15 E22">
    <cfRule type="containsBlanks" dxfId="253" priority="37">
      <formula>LEN(TRIM(E15))=0</formula>
    </cfRule>
  </conditionalFormatting>
  <conditionalFormatting sqref="E42 E49">
    <cfRule type="containsBlanks" dxfId="252" priority="30">
      <formula>LEN(TRIM(E42))=0</formula>
    </cfRule>
  </conditionalFormatting>
  <conditionalFormatting sqref="E76 E81">
    <cfRule type="containsBlanks" dxfId="251" priority="24">
      <formula>LEN(TRIM(E76))=0</formula>
    </cfRule>
  </conditionalFormatting>
  <conditionalFormatting sqref="E100 E105">
    <cfRule type="containsBlanks" dxfId="250" priority="11">
      <formula>LEN(TRIM(E100))=0</formula>
    </cfRule>
  </conditionalFormatting>
  <conditionalFormatting sqref="E125">
    <cfRule type="containsBlanks" dxfId="249" priority="20">
      <formula>LEN(TRIM(E125))=0</formula>
    </cfRule>
  </conditionalFormatting>
  <conditionalFormatting sqref="E138">
    <cfRule type="containsBlanks" dxfId="248" priority="7">
      <formula>LEN(TRIM(E138))=0</formula>
    </cfRule>
  </conditionalFormatting>
  <conditionalFormatting sqref="E151">
    <cfRule type="containsBlanks" dxfId="247" priority="3">
      <formula>LEN(TRIM(E151))=0</formula>
    </cfRule>
  </conditionalFormatting>
  <conditionalFormatting sqref="E167">
    <cfRule type="containsBlanks" dxfId="246" priority="43">
      <formula>LEN(TRIM(E167))=0</formula>
    </cfRule>
  </conditionalFormatting>
  <conditionalFormatting sqref="E172">
    <cfRule type="containsBlanks" dxfId="245" priority="19">
      <formula>LEN(TRIM(E172))=0</formula>
    </cfRule>
  </conditionalFormatting>
  <conditionalFormatting sqref="E177">
    <cfRule type="containsBlanks" dxfId="244" priority="18">
      <formula>LEN(TRIM(E177))=0</formula>
    </cfRule>
  </conditionalFormatting>
  <conditionalFormatting sqref="E182">
    <cfRule type="containsBlanks" dxfId="243" priority="17">
      <formula>LEN(TRIM(E182))=0</formula>
    </cfRule>
  </conditionalFormatting>
  <conditionalFormatting sqref="F12:F13">
    <cfRule type="containsBlanks" dxfId="242" priority="36">
      <formula>LEN(TRIM(F12))=0</formula>
    </cfRule>
  </conditionalFormatting>
  <conditionalFormatting sqref="F39:F40">
    <cfRule type="containsBlanks" dxfId="241" priority="29">
      <formula>LEN(TRIM(F39))=0</formula>
    </cfRule>
  </conditionalFormatting>
  <conditionalFormatting sqref="F73:F74">
    <cfRule type="containsBlanks" dxfId="240" priority="23">
      <formula>LEN(TRIM(F73))=0</formula>
    </cfRule>
  </conditionalFormatting>
  <conditionalFormatting sqref="F97:F98">
    <cfRule type="containsBlanks" dxfId="239" priority="10">
      <formula>LEN(TRIM(F97))=0</formula>
    </cfRule>
  </conditionalFormatting>
  <conditionalFormatting sqref="F122">
    <cfRule type="containsBlanks" dxfId="238" priority="22">
      <formula>LEN(TRIM(F122))=0</formula>
    </cfRule>
  </conditionalFormatting>
  <conditionalFormatting sqref="F135">
    <cfRule type="containsBlanks" dxfId="237" priority="9">
      <formula>LEN(TRIM(F135))=0</formula>
    </cfRule>
  </conditionalFormatting>
  <conditionalFormatting sqref="F148">
    <cfRule type="containsBlanks" dxfId="236" priority="5">
      <formula>LEN(TRIM(F148))=0</formula>
    </cfRule>
  </conditionalFormatting>
  <conditionalFormatting sqref="L191:L192">
    <cfRule type="expression" dxfId="235" priority="47">
      <formula>$J$218="No"</formula>
    </cfRule>
  </conditionalFormatting>
  <dataValidations count="10">
    <dataValidation type="list" allowBlank="1" showInputMessage="1" showErrorMessage="1" sqref="L5" xr:uid="{5041D982-90D7-4A7C-84EB-F34255A52BD0}">
      <formula1>"2014, 2015"</formula1>
    </dataValidation>
    <dataValidation type="list" allowBlank="1" showInputMessage="1" showErrorMessage="1" sqref="B18 B45" xr:uid="{9C233007-60B3-4D1D-9F0B-51F86B483CB5}">
      <formula1>"1 (Annual), 12 (Monthly), 24 (Semi-Monthly), 26 (Bi-weekly),52 (Weekly)"</formula1>
    </dataValidation>
    <dataValidation type="textLength" operator="lessThanOrEqual" allowBlank="1" showErrorMessage="1" error="Input in MM/DD/YY format." prompt="Input in MM/DD/YY format." sqref="B40 B13" xr:uid="{E935AA2A-C906-4B2D-AD44-668360CB97A5}">
      <formula1>6</formula1>
    </dataValidation>
    <dataValidation type="list" allowBlank="1" showInputMessage="1" showErrorMessage="1" sqref="F122 F135 F148" xr:uid="{965E5EF8-C1C5-4F26-9EF2-353EAE6F9CEF}">
      <formula1>"Yes,No"</formula1>
    </dataValidation>
    <dataValidation type="decimal" operator="greaterThan" allowBlank="1" showInputMessage="1" showErrorMessage="1" sqref="B166 B181 B171 B176" xr:uid="{7F35DA6A-60AE-43D2-8A60-5C16CE8740A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3E67515F-C353-4A6C-A5BA-7A31065A94EC}">
      <formula1>6</formula1>
    </dataValidation>
    <dataValidation allowBlank="1" showErrorMessage="1" prompt="Enter ALL YTD gross income + YTD OT/Bonus/Commission/Tips + YTD Other Income." sqref="B75 B14 B41 B99" xr:uid="{321B232B-B4B2-4E57-99FD-B6C82E9C1BA1}"/>
    <dataValidation allowBlank="1" showErrorMessage="1" prompt="Enter all income NOT included in &quot;Base Wages&quot; (i.e. overtime, bonus, commission, tips, etc.)." sqref="B82 B25 B52 B106" xr:uid="{0AAD58D9-EE85-45DE-BD47-60D228128AF6}"/>
    <dataValidation allowBlank="1" showErrorMessage="1" prompt="If a range of hours is indicated, enter the high end of the range." sqref="B79 B21 B48 B103" xr:uid="{1DA07478-50AB-4FE6-9E54-78BB81DC319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3161959-70FB-418D-A851-50B863DF0D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71A1B-BDD6-47BC-8C2C-986F74C4F90A}">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135</v>
      </c>
      <c r="B5" s="377" t="str">
        <f>IF(Household_Summary!C24="","",Household_Summary!C24)</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koaTF8zTI0AhlNAtYrAet5SG3CNpcpafu67dYV/WavdyGNNJF+xxaZZrz4S7QpQHlmSeca5vUIL9LI0dOFyLSw==" saltValue="Gc1F8ofTiOX9lRbmjfnMf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34" priority="42">
      <formula>LEN(TRIM(B8))=0</formula>
    </cfRule>
  </conditionalFormatting>
  <conditionalFormatting sqref="B12:B14">
    <cfRule type="containsBlanks" dxfId="233" priority="41">
      <formula>LEN(TRIM(B12))=0</formula>
    </cfRule>
  </conditionalFormatting>
  <conditionalFormatting sqref="B17:B18">
    <cfRule type="containsBlanks" dxfId="232" priority="40">
      <formula>LEN(TRIM(B17))=0</formula>
    </cfRule>
  </conditionalFormatting>
  <conditionalFormatting sqref="B20:B22">
    <cfRule type="containsBlanks" dxfId="231" priority="39">
      <formula>LEN(TRIM(B20))=0</formula>
    </cfRule>
  </conditionalFormatting>
  <conditionalFormatting sqref="B25">
    <cfRule type="containsBlanks" dxfId="230" priority="38">
      <formula>LEN(TRIM(B25))=0</formula>
    </cfRule>
  </conditionalFormatting>
  <conditionalFormatting sqref="B35 G35">
    <cfRule type="containsBlanks" dxfId="229" priority="35">
      <formula>LEN(TRIM(B35))=0</formula>
    </cfRule>
  </conditionalFormatting>
  <conditionalFormatting sqref="B39:B41">
    <cfRule type="containsBlanks" dxfId="228" priority="34">
      <formula>LEN(TRIM(B39))=0</formula>
    </cfRule>
  </conditionalFormatting>
  <conditionalFormatting sqref="B44:B45">
    <cfRule type="containsBlanks" dxfId="227" priority="33">
      <formula>LEN(TRIM(B44))=0</formula>
    </cfRule>
  </conditionalFormatting>
  <conditionalFormatting sqref="B47:B49">
    <cfRule type="containsBlanks" dxfId="226" priority="32">
      <formula>LEN(TRIM(B47))=0</formula>
    </cfRule>
  </conditionalFormatting>
  <conditionalFormatting sqref="B52">
    <cfRule type="containsBlanks" dxfId="225" priority="31">
      <formula>LEN(TRIM(B52))=0</formula>
    </cfRule>
  </conditionalFormatting>
  <conditionalFormatting sqref="B68">
    <cfRule type="containsBlanks" dxfId="224" priority="28">
      <formula>LEN(TRIM(B68))=0</formula>
    </cfRule>
  </conditionalFormatting>
  <conditionalFormatting sqref="B73:B75">
    <cfRule type="containsBlanks" dxfId="223" priority="27">
      <formula>LEN(TRIM(B73))=0</formula>
    </cfRule>
  </conditionalFormatting>
  <conditionalFormatting sqref="B78:B79">
    <cfRule type="containsBlanks" dxfId="222" priority="26">
      <formula>LEN(TRIM(B78))=0</formula>
    </cfRule>
  </conditionalFormatting>
  <conditionalFormatting sqref="B82">
    <cfRule type="containsBlanks" dxfId="221" priority="25">
      <formula>LEN(TRIM(B82))=0</formula>
    </cfRule>
  </conditionalFormatting>
  <conditionalFormatting sqref="B92">
    <cfRule type="containsBlanks" dxfId="220" priority="15">
      <formula>LEN(TRIM(B92))=0</formula>
    </cfRule>
  </conditionalFormatting>
  <conditionalFormatting sqref="B97:B99">
    <cfRule type="containsBlanks" dxfId="219" priority="14">
      <formula>LEN(TRIM(B97))=0</formula>
    </cfRule>
  </conditionalFormatting>
  <conditionalFormatting sqref="B102:B103">
    <cfRule type="containsBlanks" dxfId="218" priority="13">
      <formula>LEN(TRIM(B102))=0</formula>
    </cfRule>
  </conditionalFormatting>
  <conditionalFormatting sqref="B106">
    <cfRule type="containsBlanks" dxfId="217" priority="12">
      <formula>LEN(TRIM(B106))=0</formula>
    </cfRule>
  </conditionalFormatting>
  <conditionalFormatting sqref="B125:B128">
    <cfRule type="containsBlanks" dxfId="216" priority="21">
      <formula>LEN(TRIM(B125))=0</formula>
    </cfRule>
  </conditionalFormatting>
  <conditionalFormatting sqref="B130">
    <cfRule type="cellIs" dxfId="215" priority="1" operator="greaterThan">
      <formula>0</formula>
    </cfRule>
  </conditionalFormatting>
  <conditionalFormatting sqref="B138:B141">
    <cfRule type="containsBlanks" dxfId="214" priority="8">
      <formula>LEN(TRIM(B138))=0</formula>
    </cfRule>
  </conditionalFormatting>
  <conditionalFormatting sqref="B143">
    <cfRule type="cellIs" dxfId="213" priority="6" operator="greaterThan">
      <formula>0</formula>
    </cfRule>
  </conditionalFormatting>
  <conditionalFormatting sqref="B151:B154">
    <cfRule type="containsBlanks" dxfId="212" priority="4">
      <formula>LEN(TRIM(B151))=0</formula>
    </cfRule>
  </conditionalFormatting>
  <conditionalFormatting sqref="B156">
    <cfRule type="cellIs" dxfId="211" priority="2" operator="greaterThan">
      <formula>0</formula>
    </cfRule>
  </conditionalFormatting>
  <conditionalFormatting sqref="B166:B167">
    <cfRule type="containsBlanks" dxfId="210" priority="46">
      <formula>LEN(TRIM(B166))=0</formula>
    </cfRule>
  </conditionalFormatting>
  <conditionalFormatting sqref="B171:B172">
    <cfRule type="containsBlanks" dxfId="209" priority="45">
      <formula>LEN(TRIM(B171))=0</formula>
    </cfRule>
  </conditionalFormatting>
  <conditionalFormatting sqref="B176:B177">
    <cfRule type="containsBlanks" dxfId="208" priority="16">
      <formula>LEN(TRIM(B176))=0</formula>
    </cfRule>
  </conditionalFormatting>
  <conditionalFormatting sqref="B181:B182">
    <cfRule type="containsBlanks" dxfId="207" priority="44">
      <formula>LEN(TRIM(B181))=0</formula>
    </cfRule>
  </conditionalFormatting>
  <conditionalFormatting sqref="E15 E22">
    <cfRule type="containsBlanks" dxfId="206" priority="37">
      <formula>LEN(TRIM(E15))=0</formula>
    </cfRule>
  </conditionalFormatting>
  <conditionalFormatting sqref="E42 E49">
    <cfRule type="containsBlanks" dxfId="205" priority="30">
      <formula>LEN(TRIM(E42))=0</formula>
    </cfRule>
  </conditionalFormatting>
  <conditionalFormatting sqref="E76 E81">
    <cfRule type="containsBlanks" dxfId="204" priority="24">
      <formula>LEN(TRIM(E76))=0</formula>
    </cfRule>
  </conditionalFormatting>
  <conditionalFormatting sqref="E100 E105">
    <cfRule type="containsBlanks" dxfId="203" priority="11">
      <formula>LEN(TRIM(E100))=0</formula>
    </cfRule>
  </conditionalFormatting>
  <conditionalFormatting sqref="E125">
    <cfRule type="containsBlanks" dxfId="202" priority="20">
      <formula>LEN(TRIM(E125))=0</formula>
    </cfRule>
  </conditionalFormatting>
  <conditionalFormatting sqref="E138">
    <cfRule type="containsBlanks" dxfId="201" priority="7">
      <formula>LEN(TRIM(E138))=0</formula>
    </cfRule>
  </conditionalFormatting>
  <conditionalFormatting sqref="E151">
    <cfRule type="containsBlanks" dxfId="200" priority="3">
      <formula>LEN(TRIM(E151))=0</formula>
    </cfRule>
  </conditionalFormatting>
  <conditionalFormatting sqref="E167">
    <cfRule type="containsBlanks" dxfId="199" priority="43">
      <formula>LEN(TRIM(E167))=0</formula>
    </cfRule>
  </conditionalFormatting>
  <conditionalFormatting sqref="E172">
    <cfRule type="containsBlanks" dxfId="198" priority="19">
      <formula>LEN(TRIM(E172))=0</formula>
    </cfRule>
  </conditionalFormatting>
  <conditionalFormatting sqref="E177">
    <cfRule type="containsBlanks" dxfId="197" priority="18">
      <formula>LEN(TRIM(E177))=0</formula>
    </cfRule>
  </conditionalFormatting>
  <conditionalFormatting sqref="E182">
    <cfRule type="containsBlanks" dxfId="196" priority="17">
      <formula>LEN(TRIM(E182))=0</formula>
    </cfRule>
  </conditionalFormatting>
  <conditionalFormatting sqref="F12:F13">
    <cfRule type="containsBlanks" dxfId="195" priority="36">
      <formula>LEN(TRIM(F12))=0</formula>
    </cfRule>
  </conditionalFormatting>
  <conditionalFormatting sqref="F39:F40">
    <cfRule type="containsBlanks" dxfId="194" priority="29">
      <formula>LEN(TRIM(F39))=0</formula>
    </cfRule>
  </conditionalFormatting>
  <conditionalFormatting sqref="F73:F74">
    <cfRule type="containsBlanks" dxfId="193" priority="23">
      <formula>LEN(TRIM(F73))=0</formula>
    </cfRule>
  </conditionalFormatting>
  <conditionalFormatting sqref="F97:F98">
    <cfRule type="containsBlanks" dxfId="192" priority="10">
      <formula>LEN(TRIM(F97))=0</formula>
    </cfRule>
  </conditionalFormatting>
  <conditionalFormatting sqref="F122">
    <cfRule type="containsBlanks" dxfId="191" priority="22">
      <formula>LEN(TRIM(F122))=0</formula>
    </cfRule>
  </conditionalFormatting>
  <conditionalFormatting sqref="F135">
    <cfRule type="containsBlanks" dxfId="190" priority="9">
      <formula>LEN(TRIM(F135))=0</formula>
    </cfRule>
  </conditionalFormatting>
  <conditionalFormatting sqref="F148">
    <cfRule type="containsBlanks" dxfId="189" priority="5">
      <formula>LEN(TRIM(F148))=0</formula>
    </cfRule>
  </conditionalFormatting>
  <conditionalFormatting sqref="L191:L192">
    <cfRule type="expression" dxfId="188"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1B2DA0C-551C-4C55-8327-6C515B6042C0}">
      <formula1>43466</formula1>
    </dataValidation>
    <dataValidation allowBlank="1" showErrorMessage="1" prompt="If a range of hours is indicated, enter the high end of the range." sqref="B79 B21 B48 B103" xr:uid="{548B54F4-E1B9-4875-B5C1-4BD65421701F}"/>
    <dataValidation allowBlank="1" showErrorMessage="1" prompt="Enter all income NOT included in &quot;Base Wages&quot; (i.e. overtime, bonus, commission, tips, etc.)." sqref="B82 B25 B52 B106" xr:uid="{8A4FDBF6-BBEC-4DC1-9D79-1838D5E1341B}"/>
    <dataValidation allowBlank="1" showErrorMessage="1" prompt="Enter ALL YTD gross income + YTD OT/Bonus/Commission/Tips + YTD Other Income." sqref="B75 B14 B41 B99" xr:uid="{361616CF-FDF8-47FC-8580-8242ABE6375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344941B-5F60-4812-8C60-3ADE858B5B83}">
      <formula1>6</formula1>
    </dataValidation>
    <dataValidation type="decimal" operator="greaterThan" allowBlank="1" showInputMessage="1" showErrorMessage="1" sqref="B166 B181 B171 B176" xr:uid="{CBBEE0AF-0C0D-45C8-BB00-B6CA99ECFB47}">
      <formula1>0</formula1>
    </dataValidation>
    <dataValidation type="list" allowBlank="1" showInputMessage="1" showErrorMessage="1" sqref="F122 F135 F148" xr:uid="{7EEEC293-5A91-4E0B-9329-A88D546A5154}">
      <formula1>"Yes,No"</formula1>
    </dataValidation>
    <dataValidation type="textLength" operator="lessThanOrEqual" allowBlank="1" showErrorMessage="1" error="Input in MM/DD/YY format." prompt="Input in MM/DD/YY format." sqref="B40 B13" xr:uid="{0CE1376A-A0EE-4216-97CB-BC7DD2C1CCAA}">
      <formula1>6</formula1>
    </dataValidation>
    <dataValidation type="list" allowBlank="1" showInputMessage="1" showErrorMessage="1" sqref="B18 B45" xr:uid="{8F6A1270-9830-4C17-922A-48B32E07E1C6}">
      <formula1>"1 (Annual), 12 (Monthly), 24 (Semi-Monthly), 26 (Bi-weekly),52 (Weekly)"</formula1>
    </dataValidation>
    <dataValidation type="list" allowBlank="1" showInputMessage="1" showErrorMessage="1" sqref="L5" xr:uid="{CF4BFBEF-4A9F-4ED5-ADA6-79ED41BD1C02}">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17213-2B4C-445A-ADD7-98F6DAB5641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154</v>
      </c>
      <c r="B5" s="377" t="str">
        <f>IF(Household_Summary!C25="","",Household_Summary!C25)</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yMj5fxW7xuJNLC15+wo8Dav3fSmyrRu5GQRHxl/wawvF32Pn9dKihumLJx2zkrCw+ZldcyJa2G/jvsKiFfichA==" saltValue="AGojvvVVJJnOVhu5Q4TyH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87" priority="42">
      <formula>LEN(TRIM(B8))=0</formula>
    </cfRule>
  </conditionalFormatting>
  <conditionalFormatting sqref="B12:B14">
    <cfRule type="containsBlanks" dxfId="186" priority="41">
      <formula>LEN(TRIM(B12))=0</formula>
    </cfRule>
  </conditionalFormatting>
  <conditionalFormatting sqref="B17:B18">
    <cfRule type="containsBlanks" dxfId="185" priority="40">
      <formula>LEN(TRIM(B17))=0</formula>
    </cfRule>
  </conditionalFormatting>
  <conditionalFormatting sqref="B20:B22">
    <cfRule type="containsBlanks" dxfId="184" priority="39">
      <formula>LEN(TRIM(B20))=0</formula>
    </cfRule>
  </conditionalFormatting>
  <conditionalFormatting sqref="B25">
    <cfRule type="containsBlanks" dxfId="183" priority="38">
      <formula>LEN(TRIM(B25))=0</formula>
    </cfRule>
  </conditionalFormatting>
  <conditionalFormatting sqref="B35 G35">
    <cfRule type="containsBlanks" dxfId="182" priority="35">
      <formula>LEN(TRIM(B35))=0</formula>
    </cfRule>
  </conditionalFormatting>
  <conditionalFormatting sqref="B39:B41">
    <cfRule type="containsBlanks" dxfId="181" priority="34">
      <formula>LEN(TRIM(B39))=0</formula>
    </cfRule>
  </conditionalFormatting>
  <conditionalFormatting sqref="B44:B45">
    <cfRule type="containsBlanks" dxfId="180" priority="33">
      <formula>LEN(TRIM(B44))=0</formula>
    </cfRule>
  </conditionalFormatting>
  <conditionalFormatting sqref="B47:B49">
    <cfRule type="containsBlanks" dxfId="179" priority="32">
      <formula>LEN(TRIM(B47))=0</formula>
    </cfRule>
  </conditionalFormatting>
  <conditionalFormatting sqref="B52">
    <cfRule type="containsBlanks" dxfId="178" priority="31">
      <formula>LEN(TRIM(B52))=0</formula>
    </cfRule>
  </conditionalFormatting>
  <conditionalFormatting sqref="B68">
    <cfRule type="containsBlanks" dxfId="177" priority="28">
      <formula>LEN(TRIM(B68))=0</formula>
    </cfRule>
  </conditionalFormatting>
  <conditionalFormatting sqref="B73:B75">
    <cfRule type="containsBlanks" dxfId="176" priority="27">
      <formula>LEN(TRIM(B73))=0</formula>
    </cfRule>
  </conditionalFormatting>
  <conditionalFormatting sqref="B78:B79">
    <cfRule type="containsBlanks" dxfId="175" priority="26">
      <formula>LEN(TRIM(B78))=0</formula>
    </cfRule>
  </conditionalFormatting>
  <conditionalFormatting sqref="B82">
    <cfRule type="containsBlanks" dxfId="174" priority="25">
      <formula>LEN(TRIM(B82))=0</formula>
    </cfRule>
  </conditionalFormatting>
  <conditionalFormatting sqref="B92">
    <cfRule type="containsBlanks" dxfId="173" priority="15">
      <formula>LEN(TRIM(B92))=0</formula>
    </cfRule>
  </conditionalFormatting>
  <conditionalFormatting sqref="B97:B99">
    <cfRule type="containsBlanks" dxfId="172" priority="14">
      <formula>LEN(TRIM(B97))=0</formula>
    </cfRule>
  </conditionalFormatting>
  <conditionalFormatting sqref="B102:B103">
    <cfRule type="containsBlanks" dxfId="171" priority="13">
      <formula>LEN(TRIM(B102))=0</formula>
    </cfRule>
  </conditionalFormatting>
  <conditionalFormatting sqref="B106">
    <cfRule type="containsBlanks" dxfId="170" priority="12">
      <formula>LEN(TRIM(B106))=0</formula>
    </cfRule>
  </conditionalFormatting>
  <conditionalFormatting sqref="B125:B128">
    <cfRule type="containsBlanks" dxfId="169" priority="21">
      <formula>LEN(TRIM(B125))=0</formula>
    </cfRule>
  </conditionalFormatting>
  <conditionalFormatting sqref="B130">
    <cfRule type="cellIs" dxfId="168" priority="1" operator="greaterThan">
      <formula>0</formula>
    </cfRule>
  </conditionalFormatting>
  <conditionalFormatting sqref="B138:B141">
    <cfRule type="containsBlanks" dxfId="167" priority="8">
      <formula>LEN(TRIM(B138))=0</formula>
    </cfRule>
  </conditionalFormatting>
  <conditionalFormatting sqref="B143">
    <cfRule type="cellIs" dxfId="166" priority="6" operator="greaterThan">
      <formula>0</formula>
    </cfRule>
  </conditionalFormatting>
  <conditionalFormatting sqref="B151:B154">
    <cfRule type="containsBlanks" dxfId="165" priority="4">
      <formula>LEN(TRIM(B151))=0</formula>
    </cfRule>
  </conditionalFormatting>
  <conditionalFormatting sqref="B156">
    <cfRule type="cellIs" dxfId="164" priority="2" operator="greaterThan">
      <formula>0</formula>
    </cfRule>
  </conditionalFormatting>
  <conditionalFormatting sqref="B166:B167">
    <cfRule type="containsBlanks" dxfId="163" priority="46">
      <formula>LEN(TRIM(B166))=0</formula>
    </cfRule>
  </conditionalFormatting>
  <conditionalFormatting sqref="B171:B172">
    <cfRule type="containsBlanks" dxfId="162" priority="45">
      <formula>LEN(TRIM(B171))=0</formula>
    </cfRule>
  </conditionalFormatting>
  <conditionalFormatting sqref="B176:B177">
    <cfRule type="containsBlanks" dxfId="161" priority="16">
      <formula>LEN(TRIM(B176))=0</formula>
    </cfRule>
  </conditionalFormatting>
  <conditionalFormatting sqref="B181:B182">
    <cfRule type="containsBlanks" dxfId="160" priority="44">
      <formula>LEN(TRIM(B181))=0</formula>
    </cfRule>
  </conditionalFormatting>
  <conditionalFormatting sqref="E15 E22">
    <cfRule type="containsBlanks" dxfId="159" priority="37">
      <formula>LEN(TRIM(E15))=0</formula>
    </cfRule>
  </conditionalFormatting>
  <conditionalFormatting sqref="E42 E49">
    <cfRule type="containsBlanks" dxfId="158" priority="30">
      <formula>LEN(TRIM(E42))=0</formula>
    </cfRule>
  </conditionalFormatting>
  <conditionalFormatting sqref="E76 E81">
    <cfRule type="containsBlanks" dxfId="157" priority="24">
      <formula>LEN(TRIM(E76))=0</formula>
    </cfRule>
  </conditionalFormatting>
  <conditionalFormatting sqref="E100 E105">
    <cfRule type="containsBlanks" dxfId="156" priority="11">
      <formula>LEN(TRIM(E100))=0</formula>
    </cfRule>
  </conditionalFormatting>
  <conditionalFormatting sqref="E125">
    <cfRule type="containsBlanks" dxfId="155" priority="20">
      <formula>LEN(TRIM(E125))=0</formula>
    </cfRule>
  </conditionalFormatting>
  <conditionalFormatting sqref="E138">
    <cfRule type="containsBlanks" dxfId="154" priority="7">
      <formula>LEN(TRIM(E138))=0</formula>
    </cfRule>
  </conditionalFormatting>
  <conditionalFormatting sqref="E151">
    <cfRule type="containsBlanks" dxfId="153" priority="3">
      <formula>LEN(TRIM(E151))=0</formula>
    </cfRule>
  </conditionalFormatting>
  <conditionalFormatting sqref="E167">
    <cfRule type="containsBlanks" dxfId="152" priority="43">
      <formula>LEN(TRIM(E167))=0</formula>
    </cfRule>
  </conditionalFormatting>
  <conditionalFormatting sqref="E172">
    <cfRule type="containsBlanks" dxfId="151" priority="19">
      <formula>LEN(TRIM(E172))=0</formula>
    </cfRule>
  </conditionalFormatting>
  <conditionalFormatting sqref="E177">
    <cfRule type="containsBlanks" dxfId="150" priority="18">
      <formula>LEN(TRIM(E177))=0</formula>
    </cfRule>
  </conditionalFormatting>
  <conditionalFormatting sqref="E182">
    <cfRule type="containsBlanks" dxfId="149" priority="17">
      <formula>LEN(TRIM(E182))=0</formula>
    </cfRule>
  </conditionalFormatting>
  <conditionalFormatting sqref="F12:F13">
    <cfRule type="containsBlanks" dxfId="148" priority="36">
      <formula>LEN(TRIM(F12))=0</formula>
    </cfRule>
  </conditionalFormatting>
  <conditionalFormatting sqref="F39:F40">
    <cfRule type="containsBlanks" dxfId="147" priority="29">
      <formula>LEN(TRIM(F39))=0</formula>
    </cfRule>
  </conditionalFormatting>
  <conditionalFormatting sqref="F73:F74">
    <cfRule type="containsBlanks" dxfId="146" priority="23">
      <formula>LEN(TRIM(F73))=0</formula>
    </cfRule>
  </conditionalFormatting>
  <conditionalFormatting sqref="F97:F98">
    <cfRule type="containsBlanks" dxfId="145" priority="10">
      <formula>LEN(TRIM(F97))=0</formula>
    </cfRule>
  </conditionalFormatting>
  <conditionalFormatting sqref="F122">
    <cfRule type="containsBlanks" dxfId="144" priority="22">
      <formula>LEN(TRIM(F122))=0</formula>
    </cfRule>
  </conditionalFormatting>
  <conditionalFormatting sqref="F135">
    <cfRule type="containsBlanks" dxfId="143" priority="9">
      <formula>LEN(TRIM(F135))=0</formula>
    </cfRule>
  </conditionalFormatting>
  <conditionalFormatting sqref="F148">
    <cfRule type="containsBlanks" dxfId="142" priority="5">
      <formula>LEN(TRIM(F148))=0</formula>
    </cfRule>
  </conditionalFormatting>
  <conditionalFormatting sqref="L191:L192">
    <cfRule type="expression" dxfId="141" priority="47">
      <formula>$J$218="No"</formula>
    </cfRule>
  </conditionalFormatting>
  <dataValidations count="10">
    <dataValidation type="list" allowBlank="1" showInputMessage="1" showErrorMessage="1" sqref="L5" xr:uid="{E8BC6ED9-F174-4D1D-AF39-E03016218381}">
      <formula1>"2014, 2015"</formula1>
    </dataValidation>
    <dataValidation type="list" allowBlank="1" showInputMessage="1" showErrorMessage="1" sqref="B18 B45" xr:uid="{8E9D619B-BBAB-40D9-9285-45DBA11F9E4C}">
      <formula1>"1 (Annual), 12 (Monthly), 24 (Semi-Monthly), 26 (Bi-weekly),52 (Weekly)"</formula1>
    </dataValidation>
    <dataValidation type="textLength" operator="lessThanOrEqual" allowBlank="1" showErrorMessage="1" error="Input in MM/DD/YY format." prompt="Input in MM/DD/YY format." sqref="B40 B13" xr:uid="{C1A1E7B2-A0EC-4958-8895-70E608325974}">
      <formula1>6</formula1>
    </dataValidation>
    <dataValidation type="list" allowBlank="1" showInputMessage="1" showErrorMessage="1" sqref="F122 F135 F148" xr:uid="{020DC24F-82C0-418B-9FA7-229851A48C7A}">
      <formula1>"Yes,No"</formula1>
    </dataValidation>
    <dataValidation type="decimal" operator="greaterThan" allowBlank="1" showInputMessage="1" showErrorMessage="1" sqref="B166 B181 B171 B176" xr:uid="{3B5EF573-B3D6-4C66-A8B9-6C5558E894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D9A583C-F8E7-4C68-972B-80888677057C}">
      <formula1>6</formula1>
    </dataValidation>
    <dataValidation allowBlank="1" showErrorMessage="1" prompt="Enter ALL YTD gross income + YTD OT/Bonus/Commission/Tips + YTD Other Income." sqref="B75 B14 B41 B99" xr:uid="{FCCE6C32-980E-4A52-B1D5-8380CA8D859C}"/>
    <dataValidation allowBlank="1" showErrorMessage="1" prompt="Enter all income NOT included in &quot;Base Wages&quot; (i.e. overtime, bonus, commission, tips, etc.)." sqref="B82 B25 B52 B106" xr:uid="{AC312604-FED9-4843-86D5-5EECA40DD7EF}"/>
    <dataValidation allowBlank="1" showErrorMessage="1" prompt="If a range of hours is indicated, enter the high end of the range." sqref="B79 B21 B48 B103" xr:uid="{CB4A3862-E26E-411B-A4DC-BEBE459820C5}"/>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0189FA-7FF9-4EFF-8A1B-E361B60AA313}">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4EAFF-B466-4E27-A570-9BCD74FEF84B}">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136</v>
      </c>
      <c r="B5" s="377" t="str">
        <f>IF(Household_Summary!C26="","",Household_Summary!C26)</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GAQe3BMmuxxGOqcmSc2nmjGK/n5FK8csbacQzlxKmBvpFUJPkYeQos4HUPnr42kox3cpqWW5r/I8D/tlSWtBnQ==" saltValue="973LraOcgKVBtlbMGq4Fd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40" priority="42">
      <formula>LEN(TRIM(B8))=0</formula>
    </cfRule>
  </conditionalFormatting>
  <conditionalFormatting sqref="B12:B14">
    <cfRule type="containsBlanks" dxfId="139" priority="41">
      <formula>LEN(TRIM(B12))=0</formula>
    </cfRule>
  </conditionalFormatting>
  <conditionalFormatting sqref="B17:B18">
    <cfRule type="containsBlanks" dxfId="138" priority="40">
      <formula>LEN(TRIM(B17))=0</formula>
    </cfRule>
  </conditionalFormatting>
  <conditionalFormatting sqref="B20:B22">
    <cfRule type="containsBlanks" dxfId="137" priority="39">
      <formula>LEN(TRIM(B20))=0</formula>
    </cfRule>
  </conditionalFormatting>
  <conditionalFormatting sqref="B25">
    <cfRule type="containsBlanks" dxfId="136" priority="38">
      <formula>LEN(TRIM(B25))=0</formula>
    </cfRule>
  </conditionalFormatting>
  <conditionalFormatting sqref="B35 G35">
    <cfRule type="containsBlanks" dxfId="135" priority="35">
      <formula>LEN(TRIM(B35))=0</formula>
    </cfRule>
  </conditionalFormatting>
  <conditionalFormatting sqref="B39:B41">
    <cfRule type="containsBlanks" dxfId="134" priority="34">
      <formula>LEN(TRIM(B39))=0</formula>
    </cfRule>
  </conditionalFormatting>
  <conditionalFormatting sqref="B44:B45">
    <cfRule type="containsBlanks" dxfId="133" priority="33">
      <formula>LEN(TRIM(B44))=0</formula>
    </cfRule>
  </conditionalFormatting>
  <conditionalFormatting sqref="B47:B49">
    <cfRule type="containsBlanks" dxfId="132" priority="32">
      <formula>LEN(TRIM(B47))=0</formula>
    </cfRule>
  </conditionalFormatting>
  <conditionalFormatting sqref="B52">
    <cfRule type="containsBlanks" dxfId="131" priority="31">
      <formula>LEN(TRIM(B52))=0</formula>
    </cfRule>
  </conditionalFormatting>
  <conditionalFormatting sqref="B68">
    <cfRule type="containsBlanks" dxfId="130" priority="28">
      <formula>LEN(TRIM(B68))=0</formula>
    </cfRule>
  </conditionalFormatting>
  <conditionalFormatting sqref="B73:B75">
    <cfRule type="containsBlanks" dxfId="129" priority="27">
      <formula>LEN(TRIM(B73))=0</formula>
    </cfRule>
  </conditionalFormatting>
  <conditionalFormatting sqref="B78:B79">
    <cfRule type="containsBlanks" dxfId="128" priority="26">
      <formula>LEN(TRIM(B78))=0</formula>
    </cfRule>
  </conditionalFormatting>
  <conditionalFormatting sqref="B82">
    <cfRule type="containsBlanks" dxfId="127" priority="25">
      <formula>LEN(TRIM(B82))=0</formula>
    </cfRule>
  </conditionalFormatting>
  <conditionalFormatting sqref="B92">
    <cfRule type="containsBlanks" dxfId="126" priority="15">
      <formula>LEN(TRIM(B92))=0</formula>
    </cfRule>
  </conditionalFormatting>
  <conditionalFormatting sqref="B97:B99">
    <cfRule type="containsBlanks" dxfId="125" priority="14">
      <formula>LEN(TRIM(B97))=0</formula>
    </cfRule>
  </conditionalFormatting>
  <conditionalFormatting sqref="B102:B103">
    <cfRule type="containsBlanks" dxfId="124" priority="13">
      <formula>LEN(TRIM(B102))=0</formula>
    </cfRule>
  </conditionalFormatting>
  <conditionalFormatting sqref="B106">
    <cfRule type="containsBlanks" dxfId="123" priority="12">
      <formula>LEN(TRIM(B106))=0</formula>
    </cfRule>
  </conditionalFormatting>
  <conditionalFormatting sqref="B125:B128">
    <cfRule type="containsBlanks" dxfId="122" priority="21">
      <formula>LEN(TRIM(B125))=0</formula>
    </cfRule>
  </conditionalFormatting>
  <conditionalFormatting sqref="B130">
    <cfRule type="cellIs" dxfId="121" priority="1" operator="greaterThan">
      <formula>0</formula>
    </cfRule>
  </conditionalFormatting>
  <conditionalFormatting sqref="B138:B141">
    <cfRule type="containsBlanks" dxfId="120" priority="8">
      <formula>LEN(TRIM(B138))=0</formula>
    </cfRule>
  </conditionalFormatting>
  <conditionalFormatting sqref="B143">
    <cfRule type="cellIs" dxfId="119" priority="6" operator="greaterThan">
      <formula>0</formula>
    </cfRule>
  </conditionalFormatting>
  <conditionalFormatting sqref="B151:B154">
    <cfRule type="containsBlanks" dxfId="118" priority="4">
      <formula>LEN(TRIM(B151))=0</formula>
    </cfRule>
  </conditionalFormatting>
  <conditionalFormatting sqref="B156">
    <cfRule type="cellIs" dxfId="117" priority="2" operator="greaterThan">
      <formula>0</formula>
    </cfRule>
  </conditionalFormatting>
  <conditionalFormatting sqref="B166:B167">
    <cfRule type="containsBlanks" dxfId="116" priority="46">
      <formula>LEN(TRIM(B166))=0</formula>
    </cfRule>
  </conditionalFormatting>
  <conditionalFormatting sqref="B171:B172">
    <cfRule type="containsBlanks" dxfId="115" priority="45">
      <formula>LEN(TRIM(B171))=0</formula>
    </cfRule>
  </conditionalFormatting>
  <conditionalFormatting sqref="B176:B177">
    <cfRule type="containsBlanks" dxfId="114" priority="16">
      <formula>LEN(TRIM(B176))=0</formula>
    </cfRule>
  </conditionalFormatting>
  <conditionalFormatting sqref="B181:B182">
    <cfRule type="containsBlanks" dxfId="113" priority="44">
      <formula>LEN(TRIM(B181))=0</formula>
    </cfRule>
  </conditionalFormatting>
  <conditionalFormatting sqref="E15 E22">
    <cfRule type="containsBlanks" dxfId="112" priority="37">
      <formula>LEN(TRIM(E15))=0</formula>
    </cfRule>
  </conditionalFormatting>
  <conditionalFormatting sqref="E42 E49">
    <cfRule type="containsBlanks" dxfId="111" priority="30">
      <formula>LEN(TRIM(E42))=0</formula>
    </cfRule>
  </conditionalFormatting>
  <conditionalFormatting sqref="E76 E81">
    <cfRule type="containsBlanks" dxfId="110" priority="24">
      <formula>LEN(TRIM(E76))=0</formula>
    </cfRule>
  </conditionalFormatting>
  <conditionalFormatting sqref="E100 E105">
    <cfRule type="containsBlanks" dxfId="109" priority="11">
      <formula>LEN(TRIM(E100))=0</formula>
    </cfRule>
  </conditionalFormatting>
  <conditionalFormatting sqref="E125">
    <cfRule type="containsBlanks" dxfId="108" priority="20">
      <formula>LEN(TRIM(E125))=0</formula>
    </cfRule>
  </conditionalFormatting>
  <conditionalFormatting sqref="E138">
    <cfRule type="containsBlanks" dxfId="107" priority="7">
      <formula>LEN(TRIM(E138))=0</formula>
    </cfRule>
  </conditionalFormatting>
  <conditionalFormatting sqref="E151">
    <cfRule type="containsBlanks" dxfId="106" priority="3">
      <formula>LEN(TRIM(E151))=0</formula>
    </cfRule>
  </conditionalFormatting>
  <conditionalFormatting sqref="E167">
    <cfRule type="containsBlanks" dxfId="105" priority="43">
      <formula>LEN(TRIM(E167))=0</formula>
    </cfRule>
  </conditionalFormatting>
  <conditionalFormatting sqref="E172">
    <cfRule type="containsBlanks" dxfId="104" priority="19">
      <formula>LEN(TRIM(E172))=0</formula>
    </cfRule>
  </conditionalFormatting>
  <conditionalFormatting sqref="E177">
    <cfRule type="containsBlanks" dxfId="103" priority="18">
      <formula>LEN(TRIM(E177))=0</formula>
    </cfRule>
  </conditionalFormatting>
  <conditionalFormatting sqref="E182">
    <cfRule type="containsBlanks" dxfId="102" priority="17">
      <formula>LEN(TRIM(E182))=0</formula>
    </cfRule>
  </conditionalFormatting>
  <conditionalFormatting sqref="F12:F13">
    <cfRule type="containsBlanks" dxfId="101" priority="36">
      <formula>LEN(TRIM(F12))=0</formula>
    </cfRule>
  </conditionalFormatting>
  <conditionalFormatting sqref="F39:F40">
    <cfRule type="containsBlanks" dxfId="100" priority="29">
      <formula>LEN(TRIM(F39))=0</formula>
    </cfRule>
  </conditionalFormatting>
  <conditionalFormatting sqref="F73:F74">
    <cfRule type="containsBlanks" dxfId="99" priority="23">
      <formula>LEN(TRIM(F73))=0</formula>
    </cfRule>
  </conditionalFormatting>
  <conditionalFormatting sqref="F97:F98">
    <cfRule type="containsBlanks" dxfId="98" priority="10">
      <formula>LEN(TRIM(F97))=0</formula>
    </cfRule>
  </conditionalFormatting>
  <conditionalFormatting sqref="F122">
    <cfRule type="containsBlanks" dxfId="97" priority="22">
      <formula>LEN(TRIM(F122))=0</formula>
    </cfRule>
  </conditionalFormatting>
  <conditionalFormatting sqref="F135">
    <cfRule type="containsBlanks" dxfId="96" priority="9">
      <formula>LEN(TRIM(F135))=0</formula>
    </cfRule>
  </conditionalFormatting>
  <conditionalFormatting sqref="F148">
    <cfRule type="containsBlanks" dxfId="95" priority="5">
      <formula>LEN(TRIM(F148))=0</formula>
    </cfRule>
  </conditionalFormatting>
  <conditionalFormatting sqref="L191:L192">
    <cfRule type="expression" dxfId="94"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B4397529-305C-468C-9526-2582AE09FCC8}">
      <formula1>43466</formula1>
    </dataValidation>
    <dataValidation allowBlank="1" showErrorMessage="1" prompt="If a range of hours is indicated, enter the high end of the range." sqref="B79 B21 B48 B103" xr:uid="{8F7035B6-D70F-4528-8D8C-85C650AB035D}"/>
    <dataValidation allowBlank="1" showErrorMessage="1" prompt="Enter all income NOT included in &quot;Base Wages&quot; (i.e. overtime, bonus, commission, tips, etc.)." sqref="B82 B25 B52 B106" xr:uid="{D56A3912-6980-4433-ABA4-09EAC60F7040}"/>
    <dataValidation allowBlank="1" showErrorMessage="1" prompt="Enter ALL YTD gross income + YTD OT/Bonus/Commission/Tips + YTD Other Income." sqref="B75 B14 B41 B99" xr:uid="{700D20CF-7023-4E87-96E6-FD5C092CE31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48C941D-A65E-4BA4-84C3-B633FEEC847A}">
      <formula1>6</formula1>
    </dataValidation>
    <dataValidation type="decimal" operator="greaterThan" allowBlank="1" showInputMessage="1" showErrorMessage="1" sqref="B166 B181 B171 B176" xr:uid="{B3E54DBA-FD3C-4BA3-B221-2B60B47F5704}">
      <formula1>0</formula1>
    </dataValidation>
    <dataValidation type="list" allowBlank="1" showInputMessage="1" showErrorMessage="1" sqref="F122 F135 F148" xr:uid="{1C5E11FE-C291-492F-A511-5C756DDF5417}">
      <formula1>"Yes,No"</formula1>
    </dataValidation>
    <dataValidation type="textLength" operator="lessThanOrEqual" allowBlank="1" showErrorMessage="1" error="Input in MM/DD/YY format." prompt="Input in MM/DD/YY format." sqref="B40 B13" xr:uid="{68BA2C27-39C9-423F-902D-E26011900329}">
      <formula1>6</formula1>
    </dataValidation>
    <dataValidation type="list" allowBlank="1" showInputMessage="1" showErrorMessage="1" sqref="B18 B45" xr:uid="{14F9B800-73EA-4F84-9CB4-697990494AB3}">
      <formula1>"1 (Annual), 12 (Monthly), 24 (Semi-Monthly), 26 (Bi-weekly),52 (Weekly)"</formula1>
    </dataValidation>
    <dataValidation type="list" allowBlank="1" showInputMessage="1" showErrorMessage="1" sqref="L5" xr:uid="{3944D0BE-791D-4EA7-821D-3A8886DD3CC8}">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4F7A-F835-45DE-8387-E18709DF1E5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152</v>
      </c>
      <c r="B5" s="377" t="str">
        <f>IF(Household_Summary!C27="","",Household_Summary!C27)</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tRs4YVeB5NC6oHn8sAHsqnbcT634fErcYdHAQaxIWLCPS9tn1Basz4fG5bpr2T2IfQeXF0jmgkIPlLKXUxzKA==" saltValue="vS8wu8/y2mNS6P7bMSEP8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93" priority="42">
      <formula>LEN(TRIM(B8))=0</formula>
    </cfRule>
  </conditionalFormatting>
  <conditionalFormatting sqref="B12:B14">
    <cfRule type="containsBlanks" dxfId="92" priority="41">
      <formula>LEN(TRIM(B12))=0</formula>
    </cfRule>
  </conditionalFormatting>
  <conditionalFormatting sqref="B17:B18">
    <cfRule type="containsBlanks" dxfId="91" priority="40">
      <formula>LEN(TRIM(B17))=0</formula>
    </cfRule>
  </conditionalFormatting>
  <conditionalFormatting sqref="B20:B22">
    <cfRule type="containsBlanks" dxfId="90" priority="39">
      <formula>LEN(TRIM(B20))=0</formula>
    </cfRule>
  </conditionalFormatting>
  <conditionalFormatting sqref="B25">
    <cfRule type="containsBlanks" dxfId="89" priority="38">
      <formula>LEN(TRIM(B25))=0</formula>
    </cfRule>
  </conditionalFormatting>
  <conditionalFormatting sqref="B35 G35">
    <cfRule type="containsBlanks" dxfId="88" priority="35">
      <formula>LEN(TRIM(B35))=0</formula>
    </cfRule>
  </conditionalFormatting>
  <conditionalFormatting sqref="B39:B41">
    <cfRule type="containsBlanks" dxfId="87" priority="34">
      <formula>LEN(TRIM(B39))=0</formula>
    </cfRule>
  </conditionalFormatting>
  <conditionalFormatting sqref="B44:B45">
    <cfRule type="containsBlanks" dxfId="86" priority="33">
      <formula>LEN(TRIM(B44))=0</formula>
    </cfRule>
  </conditionalFormatting>
  <conditionalFormatting sqref="B47:B49">
    <cfRule type="containsBlanks" dxfId="85" priority="32">
      <formula>LEN(TRIM(B47))=0</formula>
    </cfRule>
  </conditionalFormatting>
  <conditionalFormatting sqref="B52">
    <cfRule type="containsBlanks" dxfId="84" priority="31">
      <formula>LEN(TRIM(B52))=0</formula>
    </cfRule>
  </conditionalFormatting>
  <conditionalFormatting sqref="B68">
    <cfRule type="containsBlanks" dxfId="83" priority="28">
      <formula>LEN(TRIM(B68))=0</formula>
    </cfRule>
  </conditionalFormatting>
  <conditionalFormatting sqref="B73:B75">
    <cfRule type="containsBlanks" dxfId="82" priority="27">
      <formula>LEN(TRIM(B73))=0</formula>
    </cfRule>
  </conditionalFormatting>
  <conditionalFormatting sqref="B78:B79">
    <cfRule type="containsBlanks" dxfId="81" priority="26">
      <formula>LEN(TRIM(B78))=0</formula>
    </cfRule>
  </conditionalFormatting>
  <conditionalFormatting sqref="B82">
    <cfRule type="containsBlanks" dxfId="80" priority="25">
      <formula>LEN(TRIM(B82))=0</formula>
    </cfRule>
  </conditionalFormatting>
  <conditionalFormatting sqref="B92">
    <cfRule type="containsBlanks" dxfId="79" priority="15">
      <formula>LEN(TRIM(B92))=0</formula>
    </cfRule>
  </conditionalFormatting>
  <conditionalFormatting sqref="B97:B99">
    <cfRule type="containsBlanks" dxfId="78" priority="14">
      <formula>LEN(TRIM(B97))=0</formula>
    </cfRule>
  </conditionalFormatting>
  <conditionalFormatting sqref="B102:B103">
    <cfRule type="containsBlanks" dxfId="77" priority="13">
      <formula>LEN(TRIM(B102))=0</formula>
    </cfRule>
  </conditionalFormatting>
  <conditionalFormatting sqref="B106">
    <cfRule type="containsBlanks" dxfId="76" priority="12">
      <formula>LEN(TRIM(B106))=0</formula>
    </cfRule>
  </conditionalFormatting>
  <conditionalFormatting sqref="B125:B128">
    <cfRule type="containsBlanks" dxfId="75" priority="21">
      <formula>LEN(TRIM(B125))=0</formula>
    </cfRule>
  </conditionalFormatting>
  <conditionalFormatting sqref="B130">
    <cfRule type="cellIs" dxfId="74" priority="1" operator="greaterThan">
      <formula>0</formula>
    </cfRule>
  </conditionalFormatting>
  <conditionalFormatting sqref="B138:B141">
    <cfRule type="containsBlanks" dxfId="73" priority="8">
      <formula>LEN(TRIM(B138))=0</formula>
    </cfRule>
  </conditionalFormatting>
  <conditionalFormatting sqref="B143">
    <cfRule type="cellIs" dxfId="72" priority="6" operator="greaterThan">
      <formula>0</formula>
    </cfRule>
  </conditionalFormatting>
  <conditionalFormatting sqref="B151:B154">
    <cfRule type="containsBlanks" dxfId="71" priority="4">
      <formula>LEN(TRIM(B151))=0</formula>
    </cfRule>
  </conditionalFormatting>
  <conditionalFormatting sqref="B156">
    <cfRule type="cellIs" dxfId="70" priority="2" operator="greaterThan">
      <formula>0</formula>
    </cfRule>
  </conditionalFormatting>
  <conditionalFormatting sqref="B166:B167">
    <cfRule type="containsBlanks" dxfId="69" priority="46">
      <formula>LEN(TRIM(B166))=0</formula>
    </cfRule>
  </conditionalFormatting>
  <conditionalFormatting sqref="B171:B172">
    <cfRule type="containsBlanks" dxfId="68" priority="45">
      <formula>LEN(TRIM(B171))=0</formula>
    </cfRule>
  </conditionalFormatting>
  <conditionalFormatting sqref="B176:B177">
    <cfRule type="containsBlanks" dxfId="67" priority="16">
      <formula>LEN(TRIM(B176))=0</formula>
    </cfRule>
  </conditionalFormatting>
  <conditionalFormatting sqref="B181:B182">
    <cfRule type="containsBlanks" dxfId="66" priority="44">
      <formula>LEN(TRIM(B181))=0</formula>
    </cfRule>
  </conditionalFormatting>
  <conditionalFormatting sqref="E15 E22">
    <cfRule type="containsBlanks" dxfId="65" priority="37">
      <formula>LEN(TRIM(E15))=0</formula>
    </cfRule>
  </conditionalFormatting>
  <conditionalFormatting sqref="E42 E49">
    <cfRule type="containsBlanks" dxfId="64" priority="30">
      <formula>LEN(TRIM(E42))=0</formula>
    </cfRule>
  </conditionalFormatting>
  <conditionalFormatting sqref="E76 E81">
    <cfRule type="containsBlanks" dxfId="63" priority="24">
      <formula>LEN(TRIM(E76))=0</formula>
    </cfRule>
  </conditionalFormatting>
  <conditionalFormatting sqref="E100 E105">
    <cfRule type="containsBlanks" dxfId="62" priority="11">
      <formula>LEN(TRIM(E100))=0</formula>
    </cfRule>
  </conditionalFormatting>
  <conditionalFormatting sqref="E125">
    <cfRule type="containsBlanks" dxfId="61" priority="20">
      <formula>LEN(TRIM(E125))=0</formula>
    </cfRule>
  </conditionalFormatting>
  <conditionalFormatting sqref="E138">
    <cfRule type="containsBlanks" dxfId="60" priority="7">
      <formula>LEN(TRIM(E138))=0</formula>
    </cfRule>
  </conditionalFormatting>
  <conditionalFormatting sqref="E151">
    <cfRule type="containsBlanks" dxfId="59" priority="3">
      <formula>LEN(TRIM(E151))=0</formula>
    </cfRule>
  </conditionalFormatting>
  <conditionalFormatting sqref="E167">
    <cfRule type="containsBlanks" dxfId="58" priority="43">
      <formula>LEN(TRIM(E167))=0</formula>
    </cfRule>
  </conditionalFormatting>
  <conditionalFormatting sqref="E172">
    <cfRule type="containsBlanks" dxfId="57" priority="19">
      <formula>LEN(TRIM(E172))=0</formula>
    </cfRule>
  </conditionalFormatting>
  <conditionalFormatting sqref="E177">
    <cfRule type="containsBlanks" dxfId="56" priority="18">
      <formula>LEN(TRIM(E177))=0</formula>
    </cfRule>
  </conditionalFormatting>
  <conditionalFormatting sqref="E182">
    <cfRule type="containsBlanks" dxfId="55" priority="17">
      <formula>LEN(TRIM(E182))=0</formula>
    </cfRule>
  </conditionalFormatting>
  <conditionalFormatting sqref="F12:F13">
    <cfRule type="containsBlanks" dxfId="54" priority="36">
      <formula>LEN(TRIM(F12))=0</formula>
    </cfRule>
  </conditionalFormatting>
  <conditionalFormatting sqref="F39:F40">
    <cfRule type="containsBlanks" dxfId="53" priority="29">
      <formula>LEN(TRIM(F39))=0</formula>
    </cfRule>
  </conditionalFormatting>
  <conditionalFormatting sqref="F73:F74">
    <cfRule type="containsBlanks" dxfId="52" priority="23">
      <formula>LEN(TRIM(F73))=0</formula>
    </cfRule>
  </conditionalFormatting>
  <conditionalFormatting sqref="F97:F98">
    <cfRule type="containsBlanks" dxfId="51" priority="10">
      <formula>LEN(TRIM(F97))=0</formula>
    </cfRule>
  </conditionalFormatting>
  <conditionalFormatting sqref="F122">
    <cfRule type="containsBlanks" dxfId="50" priority="22">
      <formula>LEN(TRIM(F122))=0</formula>
    </cfRule>
  </conditionalFormatting>
  <conditionalFormatting sqref="F135">
    <cfRule type="containsBlanks" dxfId="49" priority="9">
      <formula>LEN(TRIM(F135))=0</formula>
    </cfRule>
  </conditionalFormatting>
  <conditionalFormatting sqref="F148">
    <cfRule type="containsBlanks" dxfId="48" priority="5">
      <formula>LEN(TRIM(F148))=0</formula>
    </cfRule>
  </conditionalFormatting>
  <conditionalFormatting sqref="L191:L192">
    <cfRule type="expression" dxfId="47" priority="47">
      <formula>$J$218="No"</formula>
    </cfRule>
  </conditionalFormatting>
  <dataValidations count="10">
    <dataValidation type="list" allowBlank="1" showInputMessage="1" showErrorMessage="1" sqref="L5" xr:uid="{3E8A990D-BD80-4DDF-8FEE-F07E7F62A11D}">
      <formula1>"2014, 2015"</formula1>
    </dataValidation>
    <dataValidation type="list" allowBlank="1" showInputMessage="1" showErrorMessage="1" sqref="B18 B45" xr:uid="{9B21E176-5D8E-486D-9BC0-2E7547CFA8C2}">
      <formula1>"1 (Annual), 12 (Monthly), 24 (Semi-Monthly), 26 (Bi-weekly),52 (Weekly)"</formula1>
    </dataValidation>
    <dataValidation type="textLength" operator="lessThanOrEqual" allowBlank="1" showErrorMessage="1" error="Input in MM/DD/YY format." prompt="Input in MM/DD/YY format." sqref="B40 B13" xr:uid="{C307C1B6-ED14-4FC7-A5F9-29C15E5227E6}">
      <formula1>6</formula1>
    </dataValidation>
    <dataValidation type="list" allowBlank="1" showInputMessage="1" showErrorMessage="1" sqref="F122 F135 F148" xr:uid="{A07CEBC7-B40E-42DE-91C8-39EFCF9BC182}">
      <formula1>"Yes,No"</formula1>
    </dataValidation>
    <dataValidation type="decimal" operator="greaterThan" allowBlank="1" showInputMessage="1" showErrorMessage="1" sqref="B166 B181 B171 B176" xr:uid="{BD0438AF-8D88-48AE-931D-F6D8F1B2BC59}">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3959E03-FD63-4C76-8AC5-AE58BB10904C}">
      <formula1>6</formula1>
    </dataValidation>
    <dataValidation allowBlank="1" showErrorMessage="1" prompt="Enter ALL YTD gross income + YTD OT/Bonus/Commission/Tips + YTD Other Income." sqref="B75 B14 B41 B99" xr:uid="{C954B4BF-D1DB-4C8B-8700-E31192A10C8A}"/>
    <dataValidation allowBlank="1" showErrorMessage="1" prompt="Enter all income NOT included in &quot;Base Wages&quot; (i.e. overtime, bonus, commission, tips, etc.)." sqref="B82 B25 B52 B106" xr:uid="{65448B00-306E-4BE9-8CF1-B52B60E0F4D3}"/>
    <dataValidation allowBlank="1" showErrorMessage="1" prompt="If a range of hours is indicated, enter the high end of the range." sqref="B79 B21 B48 B103" xr:uid="{A3DAA7E7-5AC7-46CD-8EA9-9F7F2BD12029}"/>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7F59824-A99C-4BF5-97B5-A23DE8BB13DF}">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C080-05BE-44AA-BAB8-425C53C39D7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48" customWidth="1"/>
    <col min="2" max="2" width="20.625" style="146" customWidth="1"/>
    <col min="3" max="4" width="3.625" style="146" customWidth="1"/>
    <col min="5" max="5" width="20.125" style="146" customWidth="1"/>
    <col min="6" max="6" width="20.625" style="146" customWidth="1"/>
    <col min="7" max="7" width="3.625" style="146" customWidth="1"/>
    <col min="8" max="8" width="5.625" style="146" customWidth="1"/>
    <col min="9" max="9" width="8.75" style="146" customWidth="1"/>
    <col min="10" max="10" width="15.75" style="146" customWidth="1"/>
    <col min="11" max="11" width="24" style="146" customWidth="1"/>
    <col min="12" max="12" width="15.5" style="146" customWidth="1"/>
    <col min="13" max="13" width="12.5" style="146" hidden="1" customWidth="1"/>
    <col min="14" max="14" width="10.125" style="146" customWidth="1"/>
    <col min="15" max="51" width="9" style="146" customWidth="1"/>
    <col min="52" max="16384" width="9" style="146"/>
  </cols>
  <sheetData>
    <row r="1" spans="1:61" ht="15" customHeight="1" x14ac:dyDescent="0.2">
      <c r="A1" s="373" t="s">
        <v>29</v>
      </c>
      <c r="B1" s="373"/>
      <c r="C1" s="373"/>
      <c r="D1" s="373"/>
      <c r="E1" s="373"/>
      <c r="F1" s="373"/>
      <c r="G1" s="373"/>
      <c r="H1" s="373"/>
      <c r="I1" s="373"/>
      <c r="J1" s="373"/>
      <c r="K1" s="373"/>
      <c r="L1" s="145"/>
    </row>
    <row r="2" spans="1:61" ht="15" customHeight="1" x14ac:dyDescent="0.2">
      <c r="A2" s="373"/>
      <c r="B2" s="373"/>
      <c r="C2" s="373"/>
      <c r="D2" s="373"/>
      <c r="E2" s="373"/>
      <c r="F2" s="373"/>
      <c r="G2" s="373"/>
      <c r="H2" s="373"/>
      <c r="I2" s="373"/>
      <c r="J2" s="373"/>
      <c r="K2" s="373"/>
      <c r="L2" s="145"/>
    </row>
    <row r="3" spans="1:61" ht="15" customHeight="1" x14ac:dyDescent="0.2">
      <c r="A3" s="373"/>
      <c r="B3" s="373"/>
      <c r="C3" s="373"/>
      <c r="D3" s="373"/>
      <c r="E3" s="373"/>
      <c r="F3" s="373"/>
      <c r="G3" s="373"/>
      <c r="H3" s="373"/>
      <c r="I3" s="373"/>
      <c r="J3" s="373"/>
      <c r="K3" s="373"/>
      <c r="L3" s="147"/>
    </row>
    <row r="4" spans="1:61" ht="15" customHeight="1" x14ac:dyDescent="0.2">
      <c r="A4" s="175" t="s">
        <v>3</v>
      </c>
      <c r="B4" s="374" t="str">
        <f>IF(Household_Summary!C7="","",Household_Summary!C7)</f>
        <v/>
      </c>
      <c r="C4" s="375"/>
      <c r="D4" s="375"/>
      <c r="E4" s="375"/>
      <c r="F4" s="375"/>
      <c r="G4" s="375"/>
      <c r="H4" s="375"/>
      <c r="I4" s="376"/>
      <c r="J4" s="176"/>
      <c r="K4" s="177"/>
    </row>
    <row r="5" spans="1:61" ht="15" customHeight="1" thickBot="1" x14ac:dyDescent="0.25">
      <c r="A5" s="178" t="s">
        <v>153</v>
      </c>
      <c r="B5" s="377" t="str">
        <f>IF(Household_Summary!C28="","",Household_Summary!C28)</f>
        <v/>
      </c>
      <c r="C5" s="378"/>
      <c r="D5" s="378"/>
      <c r="E5" s="378"/>
      <c r="F5" s="378"/>
      <c r="G5" s="378"/>
      <c r="H5" s="378"/>
      <c r="I5" s="379"/>
      <c r="J5" s="148"/>
      <c r="K5" s="177"/>
      <c r="L5" s="149"/>
    </row>
    <row r="6" spans="1:61" s="179" customFormat="1" ht="15" customHeight="1" thickBot="1" x14ac:dyDescent="0.3">
      <c r="A6" s="380" t="s">
        <v>969</v>
      </c>
      <c r="B6" s="381"/>
      <c r="C6" s="381"/>
      <c r="D6" s="381"/>
      <c r="E6" s="381"/>
      <c r="F6" s="381"/>
      <c r="G6" s="381"/>
      <c r="H6" s="381"/>
      <c r="I6" s="381"/>
      <c r="J6" s="381"/>
      <c r="K6" s="381"/>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c r="AM6" s="340"/>
      <c r="AN6" s="340"/>
      <c r="AO6" s="340"/>
      <c r="AP6" s="340"/>
      <c r="AQ6" s="340"/>
      <c r="AR6" s="340"/>
      <c r="AS6" s="340"/>
      <c r="AT6" s="340"/>
      <c r="AU6" s="340"/>
      <c r="AV6" s="340"/>
      <c r="AW6" s="340"/>
      <c r="AX6" s="340"/>
      <c r="AY6" s="340"/>
      <c r="AZ6" s="340"/>
      <c r="BA6" s="340"/>
      <c r="BB6" s="340"/>
      <c r="BC6" s="340"/>
      <c r="BD6" s="340"/>
      <c r="BE6" s="340"/>
      <c r="BF6" s="340"/>
      <c r="BG6" s="340"/>
      <c r="BH6" s="340"/>
      <c r="BI6" s="341"/>
    </row>
    <row r="7" spans="1:61" ht="15" customHeight="1" x14ac:dyDescent="0.2">
      <c r="A7" s="180" t="s">
        <v>7</v>
      </c>
    </row>
    <row r="8" spans="1:61" ht="15" customHeight="1" x14ac:dyDescent="0.25">
      <c r="A8" s="181" t="s">
        <v>8</v>
      </c>
      <c r="B8" s="342"/>
      <c r="C8" s="343"/>
      <c r="D8" s="343"/>
      <c r="E8" s="343"/>
      <c r="F8" s="343"/>
      <c r="G8" s="343"/>
      <c r="H8" s="182"/>
      <c r="I8" s="344" t="s">
        <v>996</v>
      </c>
      <c r="J8" s="345"/>
      <c r="K8" s="346"/>
    </row>
    <row r="9" spans="1:61" ht="15" customHeight="1" x14ac:dyDescent="0.25">
      <c r="A9" s="181"/>
      <c r="B9" s="183"/>
      <c r="C9" s="183"/>
      <c r="D9" s="183"/>
      <c r="E9" s="183"/>
      <c r="F9" s="183"/>
      <c r="G9" s="183"/>
      <c r="H9" s="184"/>
      <c r="I9" s="347"/>
      <c r="J9" s="348"/>
      <c r="K9" s="349"/>
    </row>
    <row r="10" spans="1:61" ht="15" customHeight="1" thickBot="1" x14ac:dyDescent="0.3">
      <c r="A10" s="353" t="s">
        <v>970</v>
      </c>
      <c r="B10" s="353"/>
      <c r="C10" s="353"/>
      <c r="D10" s="353"/>
      <c r="E10" s="353"/>
      <c r="F10" s="353"/>
      <c r="G10" s="353"/>
      <c r="I10" s="347"/>
      <c r="J10" s="348"/>
      <c r="K10" s="349"/>
    </row>
    <row r="11" spans="1:61" ht="15" customHeight="1" thickTop="1" x14ac:dyDescent="0.25">
      <c r="A11" s="185" t="s">
        <v>23</v>
      </c>
      <c r="B11" s="186"/>
      <c r="C11" s="187"/>
      <c r="E11" s="354" t="s">
        <v>971</v>
      </c>
      <c r="F11" s="355"/>
      <c r="G11" s="356"/>
      <c r="H11" s="10"/>
      <c r="I11" s="347"/>
      <c r="J11" s="348"/>
      <c r="K11" s="349"/>
      <c r="L11" s="150"/>
      <c r="M11" s="146">
        <f>IF(B18="",0,IF(B18="1 (Annual)",1,IF(B18="12 (Monthly)",12,IF(B18="24 (Semi-Monthly)",24,IF(B18="26 (Bi-weekly)",26,IF(B18="52 (Weekly)",52))))))</f>
        <v>0</v>
      </c>
    </row>
    <row r="12" spans="1:61" ht="15" customHeight="1" x14ac:dyDescent="0.2">
      <c r="A12" s="151" t="s">
        <v>18</v>
      </c>
      <c r="B12" s="152"/>
      <c r="C12" s="188"/>
      <c r="E12" s="189" t="s">
        <v>972</v>
      </c>
      <c r="F12" s="357"/>
      <c r="G12" s="358"/>
      <c r="I12" s="347"/>
      <c r="J12" s="348"/>
      <c r="K12" s="349"/>
      <c r="M12" s="1"/>
    </row>
    <row r="13" spans="1:61" ht="15" customHeight="1" x14ac:dyDescent="0.2">
      <c r="A13" s="151" t="s">
        <v>19</v>
      </c>
      <c r="B13" s="152"/>
      <c r="C13" s="188"/>
      <c r="E13" s="189" t="s">
        <v>973</v>
      </c>
      <c r="F13" s="357"/>
      <c r="G13" s="358"/>
      <c r="I13" s="347"/>
      <c r="J13" s="348"/>
      <c r="K13" s="349"/>
    </row>
    <row r="14" spans="1:61" ht="15" customHeight="1" x14ac:dyDescent="0.2">
      <c r="A14" s="190" t="s">
        <v>20</v>
      </c>
      <c r="B14" s="4"/>
      <c r="C14" s="188"/>
      <c r="E14" s="359" t="s">
        <v>974</v>
      </c>
      <c r="F14" s="360"/>
      <c r="G14" s="361"/>
      <c r="I14" s="347"/>
      <c r="J14" s="348"/>
      <c r="K14" s="349"/>
      <c r="L14" s="117"/>
    </row>
    <row r="15" spans="1:61" ht="15" customHeight="1" thickBot="1" x14ac:dyDescent="0.25">
      <c r="A15" s="191"/>
      <c r="B15" s="192">
        <f>IF(B12="",0,B13-B12+1)</f>
        <v>0</v>
      </c>
      <c r="C15" s="188"/>
      <c r="E15" s="362"/>
      <c r="F15" s="363"/>
      <c r="G15" s="364"/>
      <c r="I15" s="347"/>
      <c r="J15" s="348"/>
      <c r="K15" s="349"/>
    </row>
    <row r="16" spans="1:61" ht="15" customHeight="1" thickTop="1" x14ac:dyDescent="0.25">
      <c r="A16" s="185" t="s">
        <v>24</v>
      </c>
      <c r="B16" s="186"/>
      <c r="C16" s="187"/>
      <c r="E16" s="365"/>
      <c r="F16" s="366"/>
      <c r="G16" s="367"/>
      <c r="H16" s="193"/>
      <c r="I16" s="347"/>
      <c r="J16" s="348"/>
      <c r="K16" s="349"/>
      <c r="M16" s="1"/>
    </row>
    <row r="17" spans="1:12" ht="15" customHeight="1" x14ac:dyDescent="0.2">
      <c r="A17" s="194" t="s">
        <v>9</v>
      </c>
      <c r="B17" s="5"/>
      <c r="C17" s="9"/>
      <c r="E17" s="365"/>
      <c r="F17" s="366"/>
      <c r="G17" s="367"/>
      <c r="H17" s="193"/>
      <c r="I17" s="347"/>
      <c r="J17" s="348"/>
      <c r="K17" s="349"/>
    </row>
    <row r="18" spans="1:12" ht="15" customHeight="1" x14ac:dyDescent="0.2">
      <c r="A18" s="151" t="s">
        <v>10</v>
      </c>
      <c r="B18" s="12"/>
      <c r="C18" s="188"/>
      <c r="E18" s="365"/>
      <c r="F18" s="366"/>
      <c r="G18" s="367"/>
      <c r="H18" s="193"/>
      <c r="I18" s="347"/>
      <c r="J18" s="348"/>
      <c r="K18" s="349"/>
    </row>
    <row r="19" spans="1:12" ht="15" customHeight="1" thickBot="1" x14ac:dyDescent="0.25">
      <c r="A19" s="371" t="s">
        <v>11</v>
      </c>
      <c r="B19" s="372"/>
      <c r="C19" s="188"/>
      <c r="E19" s="368"/>
      <c r="F19" s="369"/>
      <c r="G19" s="370"/>
      <c r="H19" s="193"/>
      <c r="I19" s="347"/>
      <c r="J19" s="348"/>
      <c r="K19" s="349"/>
    </row>
    <row r="20" spans="1:12" ht="15" customHeight="1" thickTop="1" thickBot="1" x14ac:dyDescent="0.25">
      <c r="A20" s="151" t="s">
        <v>12</v>
      </c>
      <c r="B20" s="13"/>
      <c r="C20" s="188"/>
      <c r="H20" s="193"/>
      <c r="I20" s="347"/>
      <c r="J20" s="348"/>
      <c r="K20" s="349"/>
    </row>
    <row r="21" spans="1:12" ht="15" customHeight="1" thickTop="1" x14ac:dyDescent="0.2">
      <c r="A21" s="151" t="s">
        <v>36</v>
      </c>
      <c r="B21" s="153"/>
      <c r="C21" s="188"/>
      <c r="E21" s="354" t="s">
        <v>975</v>
      </c>
      <c r="F21" s="355"/>
      <c r="G21" s="356"/>
      <c r="H21" s="193"/>
      <c r="I21" s="347"/>
      <c r="J21" s="348"/>
      <c r="K21" s="349"/>
    </row>
    <row r="22" spans="1:12" ht="15" customHeight="1" x14ac:dyDescent="0.2">
      <c r="A22" s="195" t="s">
        <v>38</v>
      </c>
      <c r="B22" s="196">
        <v>52</v>
      </c>
      <c r="C22" s="197"/>
      <c r="D22" s="193"/>
      <c r="E22" s="362"/>
      <c r="F22" s="363"/>
      <c r="G22" s="364"/>
      <c r="H22" s="193"/>
      <c r="I22" s="347"/>
      <c r="J22" s="348"/>
      <c r="K22" s="349"/>
    </row>
    <row r="23" spans="1:12" ht="15" customHeight="1" x14ac:dyDescent="0.2">
      <c r="A23" s="191"/>
      <c r="B23" s="7"/>
      <c r="C23" s="197"/>
      <c r="D23" s="193"/>
      <c r="E23" s="365"/>
      <c r="F23" s="366"/>
      <c r="G23" s="367"/>
      <c r="H23" s="193"/>
      <c r="I23" s="347"/>
      <c r="J23" s="348"/>
      <c r="K23" s="349"/>
    </row>
    <row r="24" spans="1:12" ht="15" customHeight="1" x14ac:dyDescent="0.25">
      <c r="A24" s="198" t="s">
        <v>25</v>
      </c>
      <c r="B24" s="199"/>
      <c r="C24" s="200"/>
      <c r="D24" s="193"/>
      <c r="E24" s="365"/>
      <c r="F24" s="366"/>
      <c r="G24" s="367"/>
      <c r="H24" s="193"/>
      <c r="I24" s="347"/>
      <c r="J24" s="348"/>
      <c r="K24" s="349"/>
    </row>
    <row r="25" spans="1:12" ht="15" customHeight="1" x14ac:dyDescent="0.2">
      <c r="A25" s="201" t="s">
        <v>21</v>
      </c>
      <c r="B25" s="14"/>
      <c r="C25" s="197"/>
      <c r="D25" s="193"/>
      <c r="E25" s="365"/>
      <c r="F25" s="366"/>
      <c r="G25" s="367"/>
      <c r="H25" s="193"/>
      <c r="I25" s="347"/>
      <c r="J25" s="348"/>
      <c r="K25" s="349"/>
    </row>
    <row r="26" spans="1:12" ht="15" customHeight="1" thickBot="1" x14ac:dyDescent="0.25">
      <c r="A26" s="202"/>
      <c r="B26" s="203"/>
      <c r="C26" s="204"/>
      <c r="D26" s="193"/>
      <c r="E26" s="368"/>
      <c r="F26" s="369"/>
      <c r="G26" s="370"/>
      <c r="H26" s="193"/>
      <c r="I26" s="347"/>
      <c r="J26" s="348"/>
      <c r="K26" s="349"/>
    </row>
    <row r="27" spans="1:12" ht="15" customHeight="1" thickTop="1" x14ac:dyDescent="0.2">
      <c r="A27" s="193"/>
      <c r="B27" s="193"/>
      <c r="C27" s="193"/>
      <c r="D27" s="193"/>
      <c r="E27" s="205"/>
      <c r="F27" s="205"/>
      <c r="G27" s="205"/>
      <c r="H27" s="193"/>
      <c r="I27" s="347"/>
      <c r="J27" s="348"/>
      <c r="K27" s="349"/>
    </row>
    <row r="28" spans="1:12" ht="15" customHeight="1" thickBot="1" x14ac:dyDescent="0.25">
      <c r="A28" s="382" t="s">
        <v>976</v>
      </c>
      <c r="B28" s="382"/>
      <c r="C28" s="382"/>
      <c r="D28" s="382"/>
      <c r="E28" s="382"/>
      <c r="F28" s="382"/>
      <c r="G28" s="382"/>
      <c r="H28" s="193"/>
      <c r="I28" s="347"/>
      <c r="J28" s="348"/>
      <c r="K28" s="349"/>
    </row>
    <row r="29" spans="1:12" ht="15" customHeight="1" thickTop="1" thickBot="1" x14ac:dyDescent="0.25">
      <c r="A29" s="206" t="s">
        <v>22</v>
      </c>
      <c r="B29" s="383">
        <f>IF(B14="",0,B14/Daily_Calculation*365)</f>
        <v>0</v>
      </c>
      <c r="C29" s="384"/>
      <c r="D29" s="193"/>
      <c r="E29" s="207" t="s">
        <v>34</v>
      </c>
      <c r="F29" s="383">
        <f>IF(B17="",(B20*B21*B22)+(IF(B25=0,0,B25/B15*365)),(B17*M11)+(IF(B25=0,0,B25/B15*365)))</f>
        <v>0</v>
      </c>
      <c r="G29" s="384"/>
      <c r="H29" s="193"/>
      <c r="I29" s="350"/>
      <c r="J29" s="351"/>
      <c r="K29" s="352"/>
    </row>
    <row r="30" spans="1:12" ht="15" customHeight="1" thickTop="1" x14ac:dyDescent="0.2">
      <c r="A30" s="193"/>
      <c r="B30" s="193"/>
      <c r="C30" s="193"/>
      <c r="D30" s="193"/>
      <c r="E30" s="193"/>
      <c r="F30" s="193"/>
      <c r="G30" s="193"/>
      <c r="H30" s="193"/>
      <c r="I30" s="208"/>
      <c r="J30" s="208"/>
      <c r="K30" s="208"/>
    </row>
    <row r="31" spans="1:12" ht="15" customHeight="1" x14ac:dyDescent="0.25">
      <c r="A31" s="385" t="s">
        <v>977</v>
      </c>
      <c r="B31" s="385"/>
      <c r="C31" s="385"/>
      <c r="D31" s="386"/>
      <c r="E31" s="209">
        <f>MAX(B29,F29)</f>
        <v>0</v>
      </c>
      <c r="F31" s="210" t="str">
        <f>IF(B29&lt;F29, "        Total Base Wages + Other + OT/Bonus/Comm/Tips Used to Qualify.",IF(F29&lt;B29,"        YTD Earnings Used to Qualify.",""))</f>
        <v/>
      </c>
      <c r="G31" s="211"/>
      <c r="H31" s="211"/>
      <c r="I31" s="208"/>
      <c r="J31" s="208"/>
      <c r="K31" s="208"/>
      <c r="L31" s="154"/>
    </row>
    <row r="32" spans="1:12" ht="15" customHeight="1" x14ac:dyDescent="0.25">
      <c r="A32" s="387" t="str">
        <f>IF(B29=0,"",IF(F29=0,"",IF(AND(ABS((F29-B29)/F29)&gt;=0.07, ABS(B29-F29)&gt;=3000),"Correct income information based on Income Calculation Guidelines or provide an explanation from the employer for the discrepancy between the two calculations.","")))</f>
        <v/>
      </c>
      <c r="B32" s="387"/>
      <c r="C32" s="387"/>
      <c r="D32" s="387"/>
      <c r="E32" s="387"/>
      <c r="F32" s="387"/>
      <c r="G32" s="387"/>
      <c r="H32" s="387"/>
      <c r="I32" s="387"/>
      <c r="J32" s="387"/>
      <c r="K32" s="387"/>
      <c r="L32" s="154"/>
    </row>
    <row r="33" spans="1:13" ht="15" customHeight="1" thickBot="1" x14ac:dyDescent="0.3">
      <c r="A33" s="212"/>
      <c r="B33" s="213"/>
      <c r="C33" s="213"/>
      <c r="D33" s="213"/>
      <c r="E33" s="213"/>
      <c r="F33" s="213"/>
      <c r="G33" s="213"/>
      <c r="H33" s="213"/>
      <c r="I33" s="213"/>
      <c r="J33" s="213"/>
      <c r="K33" s="8"/>
      <c r="L33" s="154"/>
    </row>
    <row r="34" spans="1:13" ht="15" customHeight="1" thickTop="1" x14ac:dyDescent="0.2">
      <c r="A34" s="180" t="s">
        <v>13</v>
      </c>
    </row>
    <row r="35" spans="1:13" ht="15" customHeight="1" x14ac:dyDescent="0.25">
      <c r="A35" s="181" t="s">
        <v>8</v>
      </c>
      <c r="B35" s="342"/>
      <c r="C35" s="343"/>
      <c r="D35" s="343"/>
      <c r="E35" s="343"/>
      <c r="F35" s="343"/>
      <c r="G35" s="343"/>
      <c r="H35" s="182"/>
      <c r="I35" s="344" t="s">
        <v>996</v>
      </c>
      <c r="J35" s="345"/>
      <c r="K35" s="346"/>
    </row>
    <row r="36" spans="1:13" ht="15" customHeight="1" x14ac:dyDescent="0.25">
      <c r="A36" s="181"/>
      <c r="B36" s="183"/>
      <c r="C36" s="183"/>
      <c r="D36" s="183"/>
      <c r="E36" s="183"/>
      <c r="F36" s="183"/>
      <c r="G36" s="183"/>
      <c r="H36" s="184"/>
      <c r="I36" s="347"/>
      <c r="J36" s="348"/>
      <c r="K36" s="349"/>
    </row>
    <row r="37" spans="1:13" ht="15" customHeight="1" thickBot="1" x14ac:dyDescent="0.3">
      <c r="A37" s="353" t="s">
        <v>970</v>
      </c>
      <c r="B37" s="353"/>
      <c r="C37" s="353"/>
      <c r="D37" s="353"/>
      <c r="E37" s="353"/>
      <c r="F37" s="353"/>
      <c r="G37" s="353"/>
      <c r="I37" s="347"/>
      <c r="J37" s="348"/>
      <c r="K37" s="349"/>
    </row>
    <row r="38" spans="1:13" ht="15" customHeight="1" thickTop="1" x14ac:dyDescent="0.25">
      <c r="A38" s="185" t="s">
        <v>23</v>
      </c>
      <c r="B38" s="186"/>
      <c r="C38" s="187"/>
      <c r="E38" s="354" t="s">
        <v>971</v>
      </c>
      <c r="F38" s="355"/>
      <c r="G38" s="356"/>
      <c r="H38" s="10"/>
      <c r="I38" s="347"/>
      <c r="J38" s="348"/>
      <c r="K38" s="349"/>
      <c r="M38" s="146">
        <f>IF(B45="",0,IF(B45="1 (Annual)",1,IF(B45="12 (Monthly)",12,IF(B45="24 (Semi-Monthly)",24,IF(B45="26 (Bi-weekly)",26,IF(B45="52 (Weekly)",52))))))</f>
        <v>0</v>
      </c>
    </row>
    <row r="39" spans="1:13" ht="15" customHeight="1" x14ac:dyDescent="0.2">
      <c r="A39" s="151" t="s">
        <v>18</v>
      </c>
      <c r="B39" s="152"/>
      <c r="C39" s="188"/>
      <c r="E39" s="189" t="s">
        <v>972</v>
      </c>
      <c r="F39" s="357"/>
      <c r="G39" s="358"/>
      <c r="I39" s="347"/>
      <c r="J39" s="348"/>
      <c r="K39" s="349"/>
      <c r="M39" s="1"/>
    </row>
    <row r="40" spans="1:13" ht="15" customHeight="1" x14ac:dyDescent="0.2">
      <c r="A40" s="151" t="s">
        <v>19</v>
      </c>
      <c r="B40" s="152"/>
      <c r="C40" s="188"/>
      <c r="E40" s="189" t="s">
        <v>973</v>
      </c>
      <c r="F40" s="357"/>
      <c r="G40" s="358"/>
      <c r="I40" s="347"/>
      <c r="J40" s="348"/>
      <c r="K40" s="349"/>
    </row>
    <row r="41" spans="1:13" ht="15" customHeight="1" x14ac:dyDescent="0.2">
      <c r="A41" s="190" t="s">
        <v>20</v>
      </c>
      <c r="B41" s="4"/>
      <c r="C41" s="188"/>
      <c r="E41" s="359" t="s">
        <v>974</v>
      </c>
      <c r="F41" s="360"/>
      <c r="G41" s="361"/>
      <c r="I41" s="347"/>
      <c r="J41" s="348"/>
      <c r="K41" s="349"/>
    </row>
    <row r="42" spans="1:13" ht="15" customHeight="1" thickBot="1" x14ac:dyDescent="0.25">
      <c r="A42" s="191"/>
      <c r="B42" s="192">
        <f>IF(B39="",0,B40-B39+1)</f>
        <v>0</v>
      </c>
      <c r="C42" s="188"/>
      <c r="E42" s="362"/>
      <c r="F42" s="363"/>
      <c r="G42" s="364"/>
      <c r="I42" s="347"/>
      <c r="J42" s="348"/>
      <c r="K42" s="349"/>
    </row>
    <row r="43" spans="1:13" ht="15" customHeight="1" thickTop="1" x14ac:dyDescent="0.25">
      <c r="A43" s="185" t="s">
        <v>24</v>
      </c>
      <c r="B43" s="186"/>
      <c r="C43" s="187"/>
      <c r="E43" s="365"/>
      <c r="F43" s="366"/>
      <c r="G43" s="367"/>
      <c r="H43" s="193"/>
      <c r="I43" s="347"/>
      <c r="J43" s="348"/>
      <c r="K43" s="349"/>
    </row>
    <row r="44" spans="1:13" ht="15" customHeight="1" x14ac:dyDescent="0.2">
      <c r="A44" s="194" t="s">
        <v>9</v>
      </c>
      <c r="B44" s="5"/>
      <c r="C44" s="9"/>
      <c r="E44" s="365"/>
      <c r="F44" s="366"/>
      <c r="G44" s="367"/>
      <c r="H44" s="193"/>
      <c r="I44" s="347"/>
      <c r="J44" s="348"/>
      <c r="K44" s="349"/>
    </row>
    <row r="45" spans="1:13" ht="15" customHeight="1" x14ac:dyDescent="0.2">
      <c r="A45" s="151" t="s">
        <v>10</v>
      </c>
      <c r="B45" s="12"/>
      <c r="C45" s="188"/>
      <c r="E45" s="365"/>
      <c r="F45" s="366"/>
      <c r="G45" s="367"/>
      <c r="H45" s="193"/>
      <c r="I45" s="347"/>
      <c r="J45" s="348"/>
      <c r="K45" s="349"/>
      <c r="L45" s="150"/>
    </row>
    <row r="46" spans="1:13" ht="15" customHeight="1" thickBot="1" x14ac:dyDescent="0.25">
      <c r="A46" s="371" t="s">
        <v>11</v>
      </c>
      <c r="B46" s="372"/>
      <c r="C46" s="188"/>
      <c r="E46" s="368"/>
      <c r="F46" s="369"/>
      <c r="G46" s="370"/>
      <c r="H46" s="193"/>
      <c r="I46" s="347"/>
      <c r="J46" s="348"/>
      <c r="K46" s="349"/>
      <c r="M46" s="117"/>
    </row>
    <row r="47" spans="1:13" ht="15" customHeight="1" thickTop="1" thickBot="1" x14ac:dyDescent="0.25">
      <c r="A47" s="151" t="s">
        <v>12</v>
      </c>
      <c r="B47" s="13"/>
      <c r="C47" s="188"/>
      <c r="H47" s="193"/>
      <c r="I47" s="347"/>
      <c r="J47" s="348"/>
      <c r="K47" s="349"/>
      <c r="L47" s="117"/>
    </row>
    <row r="48" spans="1:13" ht="15" customHeight="1" thickTop="1" x14ac:dyDescent="0.2">
      <c r="A48" s="151" t="s">
        <v>36</v>
      </c>
      <c r="B48" s="153"/>
      <c r="C48" s="188"/>
      <c r="E48" s="354" t="s">
        <v>975</v>
      </c>
      <c r="F48" s="355"/>
      <c r="G48" s="356"/>
      <c r="H48" s="193"/>
      <c r="I48" s="347"/>
      <c r="J48" s="348"/>
      <c r="K48" s="349"/>
      <c r="L48" s="117"/>
    </row>
    <row r="49" spans="1:12" ht="15" customHeight="1" x14ac:dyDescent="0.2">
      <c r="A49" s="195" t="s">
        <v>38</v>
      </c>
      <c r="B49" s="196">
        <v>52</v>
      </c>
      <c r="C49" s="197"/>
      <c r="D49" s="193"/>
      <c r="E49" s="362"/>
      <c r="F49" s="363"/>
      <c r="G49" s="364"/>
      <c r="H49" s="193"/>
      <c r="I49" s="347"/>
      <c r="J49" s="348"/>
      <c r="K49" s="349"/>
      <c r="L49" s="117"/>
    </row>
    <row r="50" spans="1:12" ht="15" customHeight="1" x14ac:dyDescent="0.2">
      <c r="A50" s="191"/>
      <c r="B50" s="7"/>
      <c r="C50" s="197"/>
      <c r="D50" s="193"/>
      <c r="E50" s="365"/>
      <c r="F50" s="366"/>
      <c r="G50" s="367"/>
      <c r="H50" s="193"/>
      <c r="I50" s="347"/>
      <c r="J50" s="348"/>
      <c r="K50" s="349"/>
      <c r="L50" s="117"/>
    </row>
    <row r="51" spans="1:12" ht="15" customHeight="1" x14ac:dyDescent="0.25">
      <c r="A51" s="198" t="s">
        <v>25</v>
      </c>
      <c r="B51" s="199"/>
      <c r="C51" s="200"/>
      <c r="D51" s="193"/>
      <c r="E51" s="365"/>
      <c r="F51" s="366"/>
      <c r="G51" s="367"/>
      <c r="H51" s="193"/>
      <c r="I51" s="347"/>
      <c r="J51" s="348"/>
      <c r="K51" s="349"/>
      <c r="L51" s="117"/>
    </row>
    <row r="52" spans="1:12" ht="15" customHeight="1" x14ac:dyDescent="0.2">
      <c r="A52" s="201" t="s">
        <v>21</v>
      </c>
      <c r="B52" s="14"/>
      <c r="C52" s="197"/>
      <c r="D52" s="193"/>
      <c r="E52" s="365"/>
      <c r="F52" s="366"/>
      <c r="G52" s="367"/>
      <c r="H52" s="193"/>
      <c r="I52" s="347"/>
      <c r="J52" s="348"/>
      <c r="K52" s="349"/>
      <c r="L52" s="117"/>
    </row>
    <row r="53" spans="1:12" ht="15" customHeight="1" thickBot="1" x14ac:dyDescent="0.25">
      <c r="A53" s="202"/>
      <c r="B53" s="203"/>
      <c r="C53" s="204"/>
      <c r="D53" s="193"/>
      <c r="E53" s="368"/>
      <c r="F53" s="369"/>
      <c r="G53" s="370"/>
      <c r="H53" s="193"/>
      <c r="I53" s="347"/>
      <c r="J53" s="348"/>
      <c r="K53" s="349"/>
      <c r="L53" s="117"/>
    </row>
    <row r="54" spans="1:12" ht="15" customHeight="1" thickTop="1" x14ac:dyDescent="0.2">
      <c r="A54" s="193"/>
      <c r="B54" s="193"/>
      <c r="C54" s="193"/>
      <c r="D54" s="193"/>
      <c r="E54" s="205"/>
      <c r="F54" s="205"/>
      <c r="G54" s="205"/>
      <c r="H54" s="193"/>
      <c r="I54" s="347"/>
      <c r="J54" s="348"/>
      <c r="K54" s="349"/>
      <c r="L54" s="117"/>
    </row>
    <row r="55" spans="1:12" ht="15" customHeight="1" thickBot="1" x14ac:dyDescent="0.25">
      <c r="A55" s="382" t="s">
        <v>976</v>
      </c>
      <c r="B55" s="382"/>
      <c r="C55" s="382"/>
      <c r="D55" s="382"/>
      <c r="E55" s="382"/>
      <c r="F55" s="382"/>
      <c r="G55" s="382"/>
      <c r="H55" s="193"/>
      <c r="I55" s="347"/>
      <c r="J55" s="348"/>
      <c r="K55" s="349"/>
      <c r="L55" s="117"/>
    </row>
    <row r="56" spans="1:12" ht="15" customHeight="1" thickTop="1" thickBot="1" x14ac:dyDescent="0.25">
      <c r="A56" s="206" t="s">
        <v>22</v>
      </c>
      <c r="B56" s="383">
        <f>IF(B41="",0,B41/Daily_Calculation2*365)</f>
        <v>0</v>
      </c>
      <c r="C56" s="384"/>
      <c r="D56" s="193"/>
      <c r="E56" s="207" t="s">
        <v>34</v>
      </c>
      <c r="F56" s="383">
        <f>IF(B44="",(B47*B48*B49)+(IF(B52=0,0,B52/B42*365)),(B44*M38)+(IF(B52=0,0,B52/B42*365)))</f>
        <v>0</v>
      </c>
      <c r="G56" s="384"/>
      <c r="H56" s="193"/>
      <c r="I56" s="350"/>
      <c r="J56" s="351"/>
      <c r="K56" s="352"/>
      <c r="L56" s="117"/>
    </row>
    <row r="57" spans="1:12" ht="15" customHeight="1" thickTop="1" x14ac:dyDescent="0.2">
      <c r="A57" s="193"/>
      <c r="B57" s="193"/>
      <c r="C57" s="193"/>
      <c r="D57" s="193"/>
      <c r="E57" s="193"/>
      <c r="F57" s="193"/>
      <c r="G57" s="193"/>
      <c r="H57" s="193"/>
      <c r="I57" s="208"/>
      <c r="J57" s="208"/>
      <c r="K57" s="208"/>
    </row>
    <row r="58" spans="1:12" ht="15" customHeight="1" x14ac:dyDescent="0.25">
      <c r="A58" s="385" t="s">
        <v>978</v>
      </c>
      <c r="B58" s="385"/>
      <c r="C58" s="385"/>
      <c r="D58" s="386"/>
      <c r="E58" s="209">
        <f>MAX(B56,F56)</f>
        <v>0</v>
      </c>
      <c r="F58" s="210" t="str">
        <f>IF(B56&lt;F56, "        Total Base Wages + Other + OT/Bonus/Comm/Tips Used to Qualify.",IF(F56&lt;B56,"        YTD Earnings Used to Qualify.",""))</f>
        <v/>
      </c>
      <c r="G58" s="211"/>
      <c r="H58" s="211"/>
      <c r="I58" s="208"/>
      <c r="J58" s="208"/>
      <c r="K58" s="208"/>
    </row>
    <row r="59" spans="1:12" ht="15" customHeight="1" x14ac:dyDescent="0.25">
      <c r="A59" s="387" t="str">
        <f>IF(B56=0,"",IF(F56=0,"",IF(AND(ABS((F56-B56)/F56)&gt;=0.07, ABS(B56-F56)&gt;=3000),"Correct income information based on Income Calculation Guidelines or provide an explanation from the employer for the discrepancy between the two calculations.","")))</f>
        <v/>
      </c>
      <c r="B59" s="387"/>
      <c r="C59" s="387"/>
      <c r="D59" s="387"/>
      <c r="E59" s="387"/>
      <c r="F59" s="387"/>
      <c r="G59" s="387"/>
      <c r="H59" s="387"/>
      <c r="I59" s="387"/>
      <c r="J59" s="387"/>
      <c r="K59" s="387"/>
    </row>
    <row r="60" spans="1:12" ht="15" customHeight="1" thickBot="1" x14ac:dyDescent="0.3">
      <c r="A60" s="180"/>
      <c r="B60" s="213"/>
      <c r="C60" s="213"/>
      <c r="D60" s="213"/>
      <c r="E60" s="213"/>
      <c r="F60" s="213"/>
      <c r="G60" s="213"/>
      <c r="H60" s="213"/>
      <c r="I60" s="213"/>
      <c r="J60" s="213"/>
      <c r="K60" s="214"/>
    </row>
    <row r="61" spans="1:12" ht="15" customHeight="1" thickTop="1" thickBot="1" x14ac:dyDescent="0.3">
      <c r="A61" s="398" t="s">
        <v>27</v>
      </c>
      <c r="B61" s="399"/>
      <c r="C61" s="215"/>
      <c r="D61" s="215"/>
      <c r="E61" s="216">
        <f>(E31+E58)</f>
        <v>0</v>
      </c>
      <c r="F61" s="217"/>
      <c r="G61" s="218"/>
      <c r="H61" s="218"/>
      <c r="I61" s="218"/>
      <c r="J61" s="218"/>
      <c r="K61" s="218"/>
    </row>
    <row r="62" spans="1:12" ht="15" customHeight="1" thickTop="1" x14ac:dyDescent="0.25">
      <c r="A62" s="180"/>
      <c r="B62" s="180"/>
      <c r="C62" s="219"/>
      <c r="D62" s="219"/>
      <c r="E62" s="220"/>
      <c r="F62" s="221"/>
      <c r="G62" s="222"/>
      <c r="H62" s="222"/>
      <c r="I62" s="222"/>
      <c r="J62" s="222"/>
      <c r="K62" s="222"/>
    </row>
    <row r="63" spans="1:12" ht="15" customHeight="1" x14ac:dyDescent="0.25">
      <c r="A63" s="180"/>
      <c r="B63" s="180"/>
      <c r="C63" s="219"/>
      <c r="D63" s="219"/>
      <c r="E63" s="220"/>
      <c r="F63" s="221"/>
      <c r="G63" s="222"/>
      <c r="H63" s="222"/>
      <c r="I63" s="222"/>
      <c r="J63" s="222"/>
      <c r="K63" s="222"/>
    </row>
    <row r="64" spans="1:12" ht="15" customHeight="1" thickBot="1" x14ac:dyDescent="0.3">
      <c r="A64" s="212"/>
      <c r="B64" s="213"/>
      <c r="C64" s="213"/>
      <c r="D64" s="213"/>
      <c r="E64" s="213"/>
      <c r="F64" s="213"/>
      <c r="G64" s="213"/>
      <c r="H64" s="213"/>
      <c r="I64" s="213"/>
      <c r="J64" s="213"/>
      <c r="K64" s="8"/>
    </row>
    <row r="65" spans="1:59" ht="15" customHeight="1" thickTop="1" thickBot="1" x14ac:dyDescent="0.3">
      <c r="A65" s="146"/>
      <c r="B65" s="400"/>
      <c r="C65" s="400"/>
      <c r="D65" s="400"/>
      <c r="E65" s="400"/>
      <c r="F65" s="400"/>
      <c r="G65" s="400"/>
      <c r="H65" s="400"/>
      <c r="I65" s="222"/>
      <c r="J65" s="222"/>
      <c r="K65" s="222"/>
    </row>
    <row r="66" spans="1:59" s="179" customFormat="1" ht="15" customHeight="1" thickBot="1" x14ac:dyDescent="0.3">
      <c r="A66" s="380" t="s">
        <v>979</v>
      </c>
      <c r="B66" s="381"/>
      <c r="C66" s="381"/>
      <c r="D66" s="381"/>
      <c r="E66" s="381"/>
      <c r="F66" s="381"/>
      <c r="G66" s="381"/>
      <c r="H66" s="381"/>
      <c r="I66" s="381"/>
      <c r="J66" s="381"/>
      <c r="K66" s="381"/>
      <c r="L66" s="340"/>
      <c r="M66" s="340"/>
      <c r="N66" s="340"/>
      <c r="O66" s="340"/>
      <c r="P66" s="340"/>
      <c r="Q66" s="340"/>
      <c r="R66" s="340"/>
      <c r="S66" s="340"/>
      <c r="T66" s="340"/>
      <c r="U66" s="340"/>
      <c r="V66" s="340"/>
      <c r="W66" s="340"/>
      <c r="X66" s="340"/>
      <c r="Y66" s="340"/>
      <c r="Z66" s="340"/>
      <c r="AA66" s="340"/>
      <c r="AB66" s="340"/>
      <c r="AC66" s="340"/>
      <c r="AD66" s="340"/>
      <c r="AE66" s="340"/>
      <c r="AF66" s="340"/>
      <c r="AG66" s="340"/>
      <c r="AH66" s="340"/>
      <c r="AI66" s="340"/>
      <c r="AJ66" s="340"/>
      <c r="AK66" s="340"/>
      <c r="AL66" s="340"/>
      <c r="AM66" s="340"/>
      <c r="AN66" s="340"/>
      <c r="AO66" s="340"/>
      <c r="AP66" s="340"/>
      <c r="AQ66" s="340"/>
      <c r="AR66" s="340"/>
      <c r="AS66" s="340"/>
      <c r="AT66" s="340"/>
      <c r="AU66" s="340"/>
      <c r="AV66" s="340"/>
      <c r="AW66" s="340"/>
      <c r="AX66" s="340"/>
      <c r="AY66" s="340"/>
      <c r="AZ66" s="340"/>
      <c r="BA66" s="340"/>
      <c r="BB66" s="340"/>
      <c r="BC66" s="340"/>
      <c r="BD66" s="340"/>
      <c r="BE66" s="340"/>
      <c r="BF66" s="340"/>
      <c r="BG66" s="341"/>
    </row>
    <row r="67" spans="1:59" ht="15" customHeight="1" x14ac:dyDescent="0.25">
      <c r="A67" s="180" t="s">
        <v>1019</v>
      </c>
      <c r="L67" s="154"/>
    </row>
    <row r="68" spans="1:59" ht="15" customHeight="1" x14ac:dyDescent="0.25">
      <c r="A68" s="181" t="s">
        <v>8</v>
      </c>
      <c r="B68" s="342"/>
      <c r="C68" s="343"/>
      <c r="D68" s="343"/>
      <c r="E68" s="343"/>
      <c r="F68" s="343"/>
      <c r="G68" s="343"/>
      <c r="H68" s="182"/>
      <c r="I68" s="388" t="s">
        <v>1005</v>
      </c>
      <c r="J68" s="389"/>
      <c r="K68" s="390"/>
    </row>
    <row r="69" spans="1:59" ht="15" customHeight="1" x14ac:dyDescent="0.2">
      <c r="A69" s="397" t="s">
        <v>980</v>
      </c>
      <c r="B69" s="397"/>
      <c r="C69" s="397"/>
      <c r="D69" s="397"/>
      <c r="E69" s="397"/>
      <c r="F69" s="397"/>
      <c r="G69" s="397"/>
      <c r="H69" s="223"/>
      <c r="I69" s="391"/>
      <c r="J69" s="392"/>
      <c r="K69" s="393"/>
    </row>
    <row r="70" spans="1:59" ht="15" customHeight="1" x14ac:dyDescent="0.25">
      <c r="A70" s="181"/>
      <c r="B70" s="183"/>
      <c r="C70" s="183"/>
      <c r="D70" s="183"/>
      <c r="E70" s="183"/>
      <c r="F70" s="183"/>
      <c r="G70" s="183"/>
      <c r="H70" s="184"/>
      <c r="I70" s="391"/>
      <c r="J70" s="392"/>
      <c r="K70" s="393"/>
    </row>
    <row r="71" spans="1:59" ht="15" customHeight="1" thickBot="1" x14ac:dyDescent="0.3">
      <c r="A71" s="353" t="s">
        <v>981</v>
      </c>
      <c r="B71" s="353"/>
      <c r="C71" s="353"/>
      <c r="D71" s="353"/>
      <c r="E71" s="353"/>
      <c r="F71" s="353"/>
      <c r="G71" s="353"/>
      <c r="I71" s="391"/>
      <c r="J71" s="392"/>
      <c r="K71" s="393"/>
      <c r="L71" s="150"/>
    </row>
    <row r="72" spans="1:59" ht="15" customHeight="1" thickTop="1" x14ac:dyDescent="0.25">
      <c r="A72" s="185" t="s">
        <v>23</v>
      </c>
      <c r="B72" s="186"/>
      <c r="C72" s="187"/>
      <c r="E72" s="354" t="s">
        <v>971</v>
      </c>
      <c r="F72" s="355"/>
      <c r="G72" s="356"/>
      <c r="H72" s="10"/>
      <c r="I72" s="391"/>
      <c r="J72" s="392"/>
      <c r="K72" s="393"/>
    </row>
    <row r="73" spans="1:59" ht="15" customHeight="1" x14ac:dyDescent="0.2">
      <c r="A73" s="151" t="s">
        <v>994</v>
      </c>
      <c r="B73" s="165"/>
      <c r="C73" s="188"/>
      <c r="E73" s="189" t="s">
        <v>972</v>
      </c>
      <c r="F73" s="357"/>
      <c r="G73" s="358"/>
      <c r="I73" s="391"/>
      <c r="J73" s="392"/>
      <c r="K73" s="393"/>
      <c r="M73" s="1"/>
      <c r="N73" s="148"/>
    </row>
    <row r="74" spans="1:59" ht="15" customHeight="1" x14ac:dyDescent="0.2">
      <c r="A74" s="151" t="s">
        <v>995</v>
      </c>
      <c r="B74" s="165"/>
      <c r="C74" s="188"/>
      <c r="E74" s="189" t="s">
        <v>973</v>
      </c>
      <c r="F74" s="357"/>
      <c r="G74" s="358"/>
      <c r="I74" s="391"/>
      <c r="J74" s="392"/>
      <c r="K74" s="393"/>
      <c r="L74" s="117"/>
    </row>
    <row r="75" spans="1:59" ht="15" customHeight="1" x14ac:dyDescent="0.2">
      <c r="A75" s="190" t="s">
        <v>20</v>
      </c>
      <c r="B75" s="4"/>
      <c r="C75" s="188"/>
      <c r="E75" s="359" t="s">
        <v>974</v>
      </c>
      <c r="F75" s="360"/>
      <c r="G75" s="361"/>
      <c r="I75" s="391"/>
      <c r="J75" s="392"/>
      <c r="K75" s="393"/>
    </row>
    <row r="76" spans="1:59" ht="15" customHeight="1" thickBot="1" x14ac:dyDescent="0.25">
      <c r="A76" s="191"/>
      <c r="B76" s="192">
        <f>IF(B73="",0,B74-B73+1)</f>
        <v>0</v>
      </c>
      <c r="C76" s="188"/>
      <c r="E76" s="362"/>
      <c r="F76" s="363"/>
      <c r="G76" s="364"/>
      <c r="I76" s="391"/>
      <c r="J76" s="392"/>
      <c r="K76" s="393"/>
    </row>
    <row r="77" spans="1:59" ht="15" customHeight="1" thickTop="1" x14ac:dyDescent="0.25">
      <c r="A77" s="185" t="s">
        <v>24</v>
      </c>
      <c r="B77" s="186"/>
      <c r="C77" s="187"/>
      <c r="E77" s="365"/>
      <c r="F77" s="366"/>
      <c r="G77" s="367"/>
      <c r="H77" s="193"/>
      <c r="I77" s="391"/>
      <c r="J77" s="392"/>
      <c r="K77" s="393"/>
    </row>
    <row r="78" spans="1:59" ht="15" customHeight="1" thickBot="1" x14ac:dyDescent="0.25">
      <c r="A78" s="151" t="s">
        <v>12</v>
      </c>
      <c r="B78" s="13"/>
      <c r="C78" s="188"/>
      <c r="E78" s="365"/>
      <c r="F78" s="366"/>
      <c r="G78" s="367"/>
      <c r="H78" s="193"/>
      <c r="I78" s="391"/>
      <c r="J78" s="392"/>
      <c r="K78" s="393"/>
    </row>
    <row r="79" spans="1:59" ht="15" customHeight="1" thickTop="1" thickBot="1" x14ac:dyDescent="0.25">
      <c r="A79" s="151" t="s">
        <v>36</v>
      </c>
      <c r="B79" s="153"/>
      <c r="C79" s="188"/>
      <c r="E79" s="224"/>
      <c r="F79" s="224"/>
      <c r="G79" s="224"/>
      <c r="H79" s="193"/>
      <c r="I79" s="391"/>
      <c r="J79" s="392"/>
      <c r="K79" s="393"/>
      <c r="M79" s="117"/>
    </row>
    <row r="80" spans="1:59" ht="15" customHeight="1" thickTop="1" x14ac:dyDescent="0.2">
      <c r="A80" s="191"/>
      <c r="B80" s="7"/>
      <c r="C80" s="197"/>
      <c r="D80" s="193"/>
      <c r="E80" s="354" t="s">
        <v>975</v>
      </c>
      <c r="F80" s="355"/>
      <c r="G80" s="356"/>
      <c r="H80" s="193"/>
      <c r="I80" s="391"/>
      <c r="J80" s="392"/>
      <c r="K80" s="393"/>
      <c r="L80" s="117"/>
    </row>
    <row r="81" spans="1:12" ht="15" customHeight="1" x14ac:dyDescent="0.25">
      <c r="A81" s="198" t="s">
        <v>25</v>
      </c>
      <c r="B81" s="199"/>
      <c r="C81" s="200"/>
      <c r="D81" s="193"/>
      <c r="E81" s="362"/>
      <c r="F81" s="363"/>
      <c r="G81" s="364"/>
      <c r="H81" s="193"/>
      <c r="I81" s="391"/>
      <c r="J81" s="392"/>
      <c r="K81" s="393"/>
      <c r="L81" s="117"/>
    </row>
    <row r="82" spans="1:12" ht="15" customHeight="1" x14ac:dyDescent="0.2">
      <c r="A82" s="201" t="s">
        <v>21</v>
      </c>
      <c r="B82" s="14"/>
      <c r="C82" s="197"/>
      <c r="D82" s="193"/>
      <c r="E82" s="365"/>
      <c r="F82" s="366"/>
      <c r="G82" s="367"/>
      <c r="H82" s="193"/>
      <c r="I82" s="391"/>
      <c r="J82" s="392"/>
      <c r="K82" s="393"/>
      <c r="L82" s="117"/>
    </row>
    <row r="83" spans="1:12" ht="15" customHeight="1" thickBot="1" x14ac:dyDescent="0.25">
      <c r="A83" s="202"/>
      <c r="B83" s="203"/>
      <c r="C83" s="204"/>
      <c r="D83" s="193"/>
      <c r="E83" s="368"/>
      <c r="F83" s="369"/>
      <c r="G83" s="370"/>
      <c r="H83" s="193"/>
      <c r="I83" s="391"/>
      <c r="J83" s="392"/>
      <c r="K83" s="393"/>
    </row>
    <row r="84" spans="1:12" ht="13.5" thickTop="1" x14ac:dyDescent="0.2">
      <c r="A84" s="193"/>
      <c r="B84" s="193"/>
      <c r="C84" s="193"/>
      <c r="D84" s="193"/>
      <c r="E84" s="205"/>
      <c r="F84" s="205"/>
      <c r="G84" s="205"/>
      <c r="H84" s="193"/>
      <c r="I84" s="391"/>
      <c r="J84" s="392"/>
      <c r="K84" s="393"/>
    </row>
    <row r="85" spans="1:12" ht="15" customHeight="1" thickBot="1" x14ac:dyDescent="0.25">
      <c r="A85" s="382" t="s">
        <v>976</v>
      </c>
      <c r="B85" s="382"/>
      <c r="C85" s="382"/>
      <c r="D85" s="382"/>
      <c r="E85" s="382"/>
      <c r="F85" s="382"/>
      <c r="G85" s="382"/>
      <c r="H85" s="193"/>
      <c r="I85" s="391"/>
      <c r="J85" s="392"/>
      <c r="K85" s="393"/>
    </row>
    <row r="86" spans="1:12" ht="14.25" thickTop="1" thickBot="1" x14ac:dyDescent="0.25">
      <c r="A86" s="206" t="s">
        <v>22</v>
      </c>
      <c r="B86" s="383">
        <f>IF(B74="",0,B75/B74*B73)</f>
        <v>0</v>
      </c>
      <c r="C86" s="384"/>
      <c r="D86" s="193"/>
      <c r="E86" s="207" t="s">
        <v>34</v>
      </c>
      <c r="F86" s="383">
        <f>IF(B79=0,0, (B78*B79*B73)+(B82/B74*B73))</f>
        <v>0</v>
      </c>
      <c r="G86" s="384"/>
      <c r="H86" s="193"/>
      <c r="I86" s="394"/>
      <c r="J86" s="395"/>
      <c r="K86" s="396"/>
    </row>
    <row r="87" spans="1:12" ht="15" customHeight="1" thickTop="1" x14ac:dyDescent="0.2">
      <c r="A87" s="193"/>
      <c r="B87" s="193"/>
      <c r="C87" s="193"/>
      <c r="D87" s="193"/>
      <c r="E87" s="193"/>
      <c r="F87" s="193"/>
      <c r="G87" s="193"/>
      <c r="H87" s="193"/>
      <c r="I87" s="225"/>
      <c r="J87" s="225"/>
      <c r="K87" s="225"/>
    </row>
    <row r="88" spans="1:12" ht="15" customHeight="1" x14ac:dyDescent="0.25">
      <c r="A88" s="385" t="s">
        <v>982</v>
      </c>
      <c r="B88" s="385"/>
      <c r="C88" s="385"/>
      <c r="D88" s="386"/>
      <c r="E88" s="209">
        <f>MAX(B86,F86)</f>
        <v>0</v>
      </c>
      <c r="F88" s="210" t="str">
        <f>IF(B86&lt;F86, "        Total Base Wages + Other + OT/Bonus/Comm/Tips Used to Qualify.",IF(F86&lt;B86,"        YTD Earnings Used to Qualify.",""))</f>
        <v/>
      </c>
      <c r="G88" s="211"/>
      <c r="H88" s="211"/>
      <c r="I88" s="225"/>
      <c r="J88" s="225"/>
      <c r="K88" s="225"/>
    </row>
    <row r="89" spans="1:12" ht="15" customHeight="1" x14ac:dyDescent="0.25">
      <c r="A89" s="387" t="str">
        <f>IF(B86=0,"",IF(F86=0,"",IF(AND(ABS((F86-B86)/F86)&gt;=0.07, ABS(B86-F86)&gt;=3000),"Correct income information based on Income Calculation Guidelines or provide an explanation from the employer for the discrepancy between the two calculations.","")))</f>
        <v/>
      </c>
      <c r="B89" s="387"/>
      <c r="C89" s="387"/>
      <c r="D89" s="387"/>
      <c r="E89" s="387"/>
      <c r="F89" s="387"/>
      <c r="G89" s="387"/>
      <c r="H89" s="387"/>
      <c r="I89" s="387"/>
      <c r="J89" s="387"/>
      <c r="K89" s="387"/>
    </row>
    <row r="90" spans="1:12" ht="15" customHeight="1" thickBot="1" x14ac:dyDescent="0.3">
      <c r="A90" s="212"/>
      <c r="B90" s="213"/>
      <c r="C90" s="213"/>
      <c r="D90" s="213"/>
      <c r="E90" s="213"/>
      <c r="F90" s="213"/>
      <c r="G90" s="213"/>
      <c r="H90" s="213"/>
      <c r="I90" s="213"/>
      <c r="J90" s="213"/>
      <c r="K90" s="8"/>
      <c r="L90" s="154"/>
    </row>
    <row r="91" spans="1:12" ht="15" customHeight="1" thickTop="1" x14ac:dyDescent="0.2">
      <c r="A91" s="180" t="s">
        <v>1020</v>
      </c>
    </row>
    <row r="92" spans="1:12" ht="15" customHeight="1" x14ac:dyDescent="0.25">
      <c r="A92" s="181" t="s">
        <v>8</v>
      </c>
      <c r="B92" s="342"/>
      <c r="C92" s="343"/>
      <c r="D92" s="343"/>
      <c r="E92" s="343"/>
      <c r="F92" s="343"/>
      <c r="G92" s="343"/>
      <c r="H92" s="182"/>
      <c r="I92" s="388" t="s">
        <v>1005</v>
      </c>
      <c r="J92" s="389"/>
      <c r="K92" s="390"/>
    </row>
    <row r="93" spans="1:12" ht="15" customHeight="1" x14ac:dyDescent="0.2">
      <c r="A93" s="397" t="s">
        <v>980</v>
      </c>
      <c r="B93" s="397"/>
      <c r="C93" s="397"/>
      <c r="D93" s="397"/>
      <c r="E93" s="397"/>
      <c r="F93" s="397"/>
      <c r="G93" s="397"/>
      <c r="H93" s="223"/>
      <c r="I93" s="391"/>
      <c r="J93" s="392"/>
      <c r="K93" s="393"/>
    </row>
    <row r="94" spans="1:12" ht="15" customHeight="1" x14ac:dyDescent="0.25">
      <c r="A94" s="181"/>
      <c r="B94" s="183"/>
      <c r="C94" s="183"/>
      <c r="D94" s="183"/>
      <c r="E94" s="183"/>
      <c r="F94" s="183"/>
      <c r="G94" s="183"/>
      <c r="H94" s="184"/>
      <c r="I94" s="391"/>
      <c r="J94" s="392"/>
      <c r="K94" s="393"/>
    </row>
    <row r="95" spans="1:12" ht="15" customHeight="1" thickBot="1" x14ac:dyDescent="0.3">
      <c r="A95" s="353" t="s">
        <v>981</v>
      </c>
      <c r="B95" s="353"/>
      <c r="C95" s="353"/>
      <c r="D95" s="353"/>
      <c r="E95" s="353"/>
      <c r="F95" s="353"/>
      <c r="G95" s="353"/>
      <c r="I95" s="391"/>
      <c r="J95" s="392"/>
      <c r="K95" s="393"/>
      <c r="L95" s="150"/>
    </row>
    <row r="96" spans="1:12" ht="15" customHeight="1" thickTop="1" x14ac:dyDescent="0.25">
      <c r="A96" s="185" t="s">
        <v>23</v>
      </c>
      <c r="B96" s="186"/>
      <c r="C96" s="187"/>
      <c r="E96" s="354" t="s">
        <v>971</v>
      </c>
      <c r="F96" s="355"/>
      <c r="G96" s="356"/>
      <c r="H96" s="10"/>
      <c r="I96" s="391"/>
      <c r="J96" s="392"/>
      <c r="K96" s="393"/>
    </row>
    <row r="97" spans="1:14" ht="15" customHeight="1" x14ac:dyDescent="0.2">
      <c r="A97" s="151" t="s">
        <v>994</v>
      </c>
      <c r="B97" s="165"/>
      <c r="C97" s="188"/>
      <c r="E97" s="189" t="s">
        <v>972</v>
      </c>
      <c r="F97" s="357"/>
      <c r="G97" s="358"/>
      <c r="I97" s="391"/>
      <c r="J97" s="392"/>
      <c r="K97" s="393"/>
      <c r="M97" s="1"/>
      <c r="N97" s="148"/>
    </row>
    <row r="98" spans="1:14" ht="15" customHeight="1" x14ac:dyDescent="0.2">
      <c r="A98" s="151" t="s">
        <v>995</v>
      </c>
      <c r="B98" s="165"/>
      <c r="C98" s="188"/>
      <c r="E98" s="189" t="s">
        <v>973</v>
      </c>
      <c r="F98" s="357"/>
      <c r="G98" s="358"/>
      <c r="I98" s="391"/>
      <c r="J98" s="392"/>
      <c r="K98" s="393"/>
      <c r="L98" s="117"/>
    </row>
    <row r="99" spans="1:14" ht="15" customHeight="1" x14ac:dyDescent="0.2">
      <c r="A99" s="190" t="s">
        <v>20</v>
      </c>
      <c r="B99" s="4"/>
      <c r="C99" s="188"/>
      <c r="E99" s="359" t="s">
        <v>974</v>
      </c>
      <c r="F99" s="360"/>
      <c r="G99" s="361"/>
      <c r="I99" s="391"/>
      <c r="J99" s="392"/>
      <c r="K99" s="393"/>
    </row>
    <row r="100" spans="1:14" ht="15" customHeight="1" thickBot="1" x14ac:dyDescent="0.25">
      <c r="A100" s="191"/>
      <c r="B100" s="192">
        <f>IF(B97="",0,B98-B97+1)</f>
        <v>0</v>
      </c>
      <c r="C100" s="188"/>
      <c r="E100" s="362"/>
      <c r="F100" s="363"/>
      <c r="G100" s="364"/>
      <c r="I100" s="391"/>
      <c r="J100" s="392"/>
      <c r="K100" s="393"/>
    </row>
    <row r="101" spans="1:14" ht="15" customHeight="1" thickTop="1" x14ac:dyDescent="0.25">
      <c r="A101" s="185" t="s">
        <v>24</v>
      </c>
      <c r="B101" s="186"/>
      <c r="C101" s="187"/>
      <c r="E101" s="365"/>
      <c r="F101" s="366"/>
      <c r="G101" s="367"/>
      <c r="H101" s="193"/>
      <c r="I101" s="391"/>
      <c r="J101" s="392"/>
      <c r="K101" s="393"/>
    </row>
    <row r="102" spans="1:14" ht="15" customHeight="1" thickBot="1" x14ac:dyDescent="0.25">
      <c r="A102" s="151" t="s">
        <v>12</v>
      </c>
      <c r="B102" s="13"/>
      <c r="C102" s="188"/>
      <c r="E102" s="365"/>
      <c r="F102" s="366"/>
      <c r="G102" s="367"/>
      <c r="H102" s="193"/>
      <c r="I102" s="391"/>
      <c r="J102" s="392"/>
      <c r="K102" s="393"/>
    </row>
    <row r="103" spans="1:14" ht="15" customHeight="1" thickTop="1" thickBot="1" x14ac:dyDescent="0.25">
      <c r="A103" s="151" t="s">
        <v>36</v>
      </c>
      <c r="B103" s="153"/>
      <c r="C103" s="188"/>
      <c r="E103" s="224"/>
      <c r="F103" s="224"/>
      <c r="G103" s="224"/>
      <c r="H103" s="193"/>
      <c r="I103" s="391"/>
      <c r="J103" s="392"/>
      <c r="K103" s="393"/>
      <c r="M103" s="117"/>
    </row>
    <row r="104" spans="1:14" ht="15" customHeight="1" thickTop="1" x14ac:dyDescent="0.2">
      <c r="A104" s="191"/>
      <c r="B104" s="7"/>
      <c r="C104" s="197"/>
      <c r="D104" s="193"/>
      <c r="E104" s="354" t="s">
        <v>975</v>
      </c>
      <c r="F104" s="355"/>
      <c r="G104" s="356"/>
      <c r="H104" s="193"/>
      <c r="I104" s="391"/>
      <c r="J104" s="392"/>
      <c r="K104" s="393"/>
      <c r="L104" s="117"/>
    </row>
    <row r="105" spans="1:14" ht="15" customHeight="1" x14ac:dyDescent="0.25">
      <c r="A105" s="198" t="s">
        <v>25</v>
      </c>
      <c r="B105" s="199"/>
      <c r="C105" s="200"/>
      <c r="D105" s="193"/>
      <c r="E105" s="362"/>
      <c r="F105" s="363"/>
      <c r="G105" s="364"/>
      <c r="H105" s="193"/>
      <c r="I105" s="391"/>
      <c r="J105" s="392"/>
      <c r="K105" s="393"/>
      <c r="L105" s="117"/>
    </row>
    <row r="106" spans="1:14" ht="15" customHeight="1" x14ac:dyDescent="0.2">
      <c r="A106" s="201" t="s">
        <v>21</v>
      </c>
      <c r="B106" s="14"/>
      <c r="C106" s="197"/>
      <c r="D106" s="193"/>
      <c r="E106" s="365"/>
      <c r="F106" s="366"/>
      <c r="G106" s="367"/>
      <c r="H106" s="193"/>
      <c r="I106" s="391"/>
      <c r="J106" s="392"/>
      <c r="K106" s="393"/>
      <c r="L106" s="117"/>
    </row>
    <row r="107" spans="1:14" ht="15" customHeight="1" thickBot="1" x14ac:dyDescent="0.25">
      <c r="A107" s="202"/>
      <c r="B107" s="203"/>
      <c r="C107" s="204"/>
      <c r="D107" s="193"/>
      <c r="E107" s="368"/>
      <c r="F107" s="369"/>
      <c r="G107" s="370"/>
      <c r="H107" s="193"/>
      <c r="I107" s="391"/>
      <c r="J107" s="392"/>
      <c r="K107" s="393"/>
    </row>
    <row r="108" spans="1:14" ht="13.5" thickTop="1" x14ac:dyDescent="0.2">
      <c r="A108" s="193"/>
      <c r="B108" s="193"/>
      <c r="C108" s="193"/>
      <c r="D108" s="193"/>
      <c r="E108" s="205"/>
      <c r="F108" s="205"/>
      <c r="G108" s="205"/>
      <c r="H108" s="193"/>
      <c r="I108" s="391"/>
      <c r="J108" s="392"/>
      <c r="K108" s="393"/>
    </row>
    <row r="109" spans="1:14" ht="15" customHeight="1" thickBot="1" x14ac:dyDescent="0.25">
      <c r="A109" s="382" t="s">
        <v>976</v>
      </c>
      <c r="B109" s="382"/>
      <c r="C109" s="382"/>
      <c r="D109" s="382"/>
      <c r="E109" s="382"/>
      <c r="F109" s="382"/>
      <c r="G109" s="382"/>
      <c r="H109" s="193"/>
      <c r="I109" s="391"/>
      <c r="J109" s="392"/>
      <c r="K109" s="393"/>
    </row>
    <row r="110" spans="1:14" ht="14.25" thickTop="1" thickBot="1" x14ac:dyDescent="0.25">
      <c r="A110" s="206" t="s">
        <v>22</v>
      </c>
      <c r="B110" s="383">
        <f>IF(B98="",0,B99/B98*B97)</f>
        <v>0</v>
      </c>
      <c r="C110" s="384"/>
      <c r="D110" s="193"/>
      <c r="E110" s="207" t="s">
        <v>34</v>
      </c>
      <c r="F110" s="383">
        <f>IF(B103=0,0, (B102*B103*B97)+(B106/B98*B97))</f>
        <v>0</v>
      </c>
      <c r="G110" s="384"/>
      <c r="H110" s="193"/>
      <c r="I110" s="394"/>
      <c r="J110" s="395"/>
      <c r="K110" s="396"/>
    </row>
    <row r="111" spans="1:14" ht="15" customHeight="1" thickTop="1" x14ac:dyDescent="0.2">
      <c r="A111" s="193"/>
      <c r="B111" s="193"/>
      <c r="C111" s="193"/>
      <c r="D111" s="193"/>
      <c r="E111" s="193"/>
      <c r="F111" s="193"/>
      <c r="G111" s="193"/>
      <c r="H111" s="193"/>
      <c r="I111" s="225"/>
      <c r="J111" s="225"/>
      <c r="K111" s="225"/>
    </row>
    <row r="112" spans="1:14" ht="15" customHeight="1" x14ac:dyDescent="0.25">
      <c r="A112" s="385" t="s">
        <v>982</v>
      </c>
      <c r="B112" s="385"/>
      <c r="C112" s="385"/>
      <c r="D112" s="386"/>
      <c r="E112" s="209">
        <f>MAX(B110,F110)</f>
        <v>0</v>
      </c>
      <c r="F112" s="210" t="str">
        <f>IF(B110&lt;F110, "        Total Base Wages + Other + OT/Bonus/Comm/Tips Used to Qualify.",IF(F110&lt;B110,"        YTD Earnings Used to Qualify.",""))</f>
        <v/>
      </c>
      <c r="G112" s="211"/>
      <c r="H112" s="211"/>
      <c r="I112" s="225"/>
      <c r="J112" s="225"/>
      <c r="K112" s="225"/>
    </row>
    <row r="113" spans="1:61" ht="15" customHeight="1" x14ac:dyDescent="0.25">
      <c r="A113" s="387" t="str">
        <f>IF(B110=0,"",IF(F110=0,"",IF(AND(ABS((F110-B110)/F110)&gt;=0.07, ABS(B110-F110)&gt;=3000),"Correct income information based on Income Calculation Guidelines or provide an explanation from the employer for the discrepancy between the two calculations.","")))</f>
        <v/>
      </c>
      <c r="B113" s="387"/>
      <c r="C113" s="387"/>
      <c r="D113" s="387"/>
      <c r="E113" s="387"/>
      <c r="F113" s="387"/>
      <c r="G113" s="387"/>
      <c r="H113" s="387"/>
      <c r="I113" s="387"/>
      <c r="J113" s="387"/>
      <c r="K113" s="387"/>
    </row>
    <row r="114" spans="1:61" ht="15" customHeight="1" thickBot="1" x14ac:dyDescent="0.25"/>
    <row r="115" spans="1:61" ht="15" customHeight="1" thickTop="1" thickBot="1" x14ac:dyDescent="0.3">
      <c r="A115" s="398" t="s">
        <v>983</v>
      </c>
      <c r="B115" s="399"/>
      <c r="C115" s="215"/>
      <c r="D115" s="215"/>
      <c r="E115" s="216">
        <f>E88+E112</f>
        <v>0</v>
      </c>
      <c r="F115" s="217"/>
      <c r="G115" s="218"/>
      <c r="H115" s="218"/>
      <c r="I115" s="218"/>
      <c r="J115" s="218"/>
      <c r="K115" s="218"/>
    </row>
    <row r="116" spans="1:61" ht="15" customHeight="1" thickTop="1" x14ac:dyDescent="0.25">
      <c r="A116" s="180"/>
      <c r="B116" s="180"/>
      <c r="C116" s="219"/>
      <c r="D116" s="219"/>
      <c r="E116" s="220"/>
      <c r="F116" s="221"/>
      <c r="G116" s="222"/>
      <c r="H116" s="222"/>
      <c r="I116" s="222"/>
      <c r="J116" s="222"/>
      <c r="K116" s="222"/>
    </row>
    <row r="117" spans="1:61" ht="15" customHeight="1" x14ac:dyDescent="0.25">
      <c r="A117" s="180"/>
      <c r="B117" s="180"/>
      <c r="C117" s="219"/>
      <c r="D117" s="219"/>
      <c r="E117" s="220"/>
      <c r="F117" s="221"/>
      <c r="G117" s="222"/>
      <c r="H117" s="222"/>
      <c r="I117" s="222"/>
      <c r="J117" s="222"/>
      <c r="K117" s="222"/>
    </row>
    <row r="118" spans="1:61" ht="15" customHeight="1" thickBot="1" x14ac:dyDescent="0.3">
      <c r="A118" s="226"/>
      <c r="B118" s="226"/>
      <c r="C118" s="226"/>
      <c r="D118" s="226"/>
      <c r="E118" s="226"/>
      <c r="F118" s="226"/>
      <c r="G118" s="226"/>
      <c r="H118" s="226"/>
      <c r="I118" s="226"/>
      <c r="J118" s="226"/>
      <c r="K118" s="226"/>
    </row>
    <row r="119" spans="1:61" ht="15" customHeight="1" thickTop="1" thickBot="1" x14ac:dyDescent="0.25">
      <c r="A119" s="227"/>
      <c r="B119" s="228"/>
      <c r="C119" s="228"/>
      <c r="D119" s="228"/>
      <c r="E119" s="228"/>
      <c r="F119" s="228"/>
      <c r="G119" s="228"/>
      <c r="H119" s="228"/>
      <c r="I119" s="228"/>
      <c r="J119" s="228"/>
      <c r="K119" s="228"/>
    </row>
    <row r="120" spans="1:61" s="179" customFormat="1" ht="15" customHeight="1" thickBot="1" x14ac:dyDescent="0.3">
      <c r="A120" s="380" t="s">
        <v>984</v>
      </c>
      <c r="B120" s="381"/>
      <c r="C120" s="381"/>
      <c r="D120" s="381"/>
      <c r="E120" s="381"/>
      <c r="F120" s="381"/>
      <c r="G120" s="381"/>
      <c r="H120" s="381"/>
      <c r="I120" s="381"/>
      <c r="J120" s="381"/>
      <c r="K120" s="381"/>
      <c r="L120" s="340"/>
      <c r="M120" s="340"/>
      <c r="N120" s="340"/>
      <c r="O120" s="340"/>
      <c r="P120" s="340"/>
      <c r="Q120" s="340"/>
      <c r="R120" s="340"/>
      <c r="S120" s="340"/>
      <c r="T120" s="340"/>
      <c r="U120" s="340"/>
      <c r="V120" s="340"/>
      <c r="W120" s="340"/>
      <c r="X120" s="340"/>
      <c r="Y120" s="340"/>
      <c r="Z120" s="340"/>
      <c r="AA120" s="340"/>
      <c r="AB120" s="340"/>
      <c r="AC120" s="340"/>
      <c r="AD120" s="340"/>
      <c r="AE120" s="340"/>
      <c r="AF120" s="340"/>
      <c r="AG120" s="340"/>
      <c r="AH120" s="340"/>
      <c r="AI120" s="340"/>
      <c r="AJ120" s="340"/>
      <c r="AK120" s="340"/>
      <c r="AL120" s="340"/>
      <c r="AM120" s="340"/>
      <c r="AN120" s="340"/>
      <c r="AO120" s="340"/>
      <c r="AP120" s="340"/>
      <c r="AQ120" s="340"/>
      <c r="AR120" s="340"/>
      <c r="AS120" s="340"/>
      <c r="AT120" s="340"/>
      <c r="AU120" s="340"/>
      <c r="AV120" s="340"/>
      <c r="AW120" s="340"/>
      <c r="AX120" s="340"/>
      <c r="AY120" s="340"/>
      <c r="AZ120" s="340"/>
      <c r="BA120" s="340"/>
      <c r="BB120" s="340"/>
      <c r="BC120" s="340"/>
      <c r="BD120" s="340"/>
      <c r="BE120" s="340"/>
      <c r="BF120" s="340"/>
      <c r="BG120" s="340"/>
      <c r="BH120" s="340"/>
      <c r="BI120" s="341"/>
    </row>
    <row r="121" spans="1:61" s="229" customFormat="1" ht="15" customHeight="1" x14ac:dyDescent="0.25">
      <c r="A121" s="229" t="s">
        <v>1021</v>
      </c>
    </row>
    <row r="122" spans="1:61" ht="15" customHeight="1" x14ac:dyDescent="0.2">
      <c r="A122" s="401" t="s">
        <v>916</v>
      </c>
      <c r="B122" s="401"/>
      <c r="C122" s="401"/>
      <c r="D122" s="401"/>
      <c r="E122" s="401"/>
      <c r="F122" s="155"/>
      <c r="H122" s="148"/>
    </row>
    <row r="123" spans="1:61" ht="15" customHeight="1" thickBot="1" x14ac:dyDescent="0.3">
      <c r="A123" s="402" t="str">
        <f>IF(F122="","Answer the question above to determine required information.",IF(F122="Yes","Complete Using Tax Return.",IF(F122="No", "Complete Using Profit and Loss.")))</f>
        <v>Answer the question above to determine required information.</v>
      </c>
      <c r="B123" s="402"/>
      <c r="C123" s="353"/>
      <c r="D123" s="353"/>
      <c r="E123" s="353"/>
      <c r="F123" s="353"/>
      <c r="G123" s="230"/>
      <c r="H123" s="230"/>
      <c r="I123" s="403" t="str">
        <f>IF(F122="Yes", M123, IF(F122="No", M124, ""))</f>
        <v/>
      </c>
      <c r="J123" s="404"/>
      <c r="K123" s="405"/>
      <c r="M123" s="156" t="s">
        <v>985</v>
      </c>
      <c r="N123" s="156"/>
      <c r="O123" s="156"/>
    </row>
    <row r="124" spans="1:61" ht="15" customHeight="1" thickTop="1" x14ac:dyDescent="0.25">
      <c r="A124" s="231" t="str">
        <f>IF(F122="","",IF(F122="no","Profit and Loss (P &amp; L) Information:","Tax Return Information:"))</f>
        <v/>
      </c>
      <c r="B124" s="232"/>
      <c r="C124" s="187"/>
      <c r="E124" s="412" t="s">
        <v>975</v>
      </c>
      <c r="F124" s="413"/>
      <c r="G124" s="414"/>
      <c r="I124" s="406"/>
      <c r="J124" s="407"/>
      <c r="K124" s="408"/>
      <c r="M124" s="156" t="s">
        <v>986</v>
      </c>
      <c r="N124" s="156"/>
      <c r="O124" s="156"/>
    </row>
    <row r="125" spans="1:61" ht="15" customHeight="1" x14ac:dyDescent="0.2">
      <c r="A125" s="190" t="str">
        <f>IF(F122="","",IF(F122="no","P &amp; L Start Date:","Self Employment Start Date:"))</f>
        <v/>
      </c>
      <c r="B125" s="157"/>
      <c r="C125" s="188"/>
      <c r="E125" s="362"/>
      <c r="F125" s="363"/>
      <c r="G125" s="364"/>
      <c r="I125" s="406"/>
      <c r="J125" s="407"/>
      <c r="K125" s="408"/>
      <c r="M125" s="156"/>
      <c r="N125" s="156"/>
      <c r="O125" s="156"/>
    </row>
    <row r="126" spans="1:61" ht="15" customHeight="1" x14ac:dyDescent="0.2">
      <c r="A126" s="190" t="str">
        <f>IF(F122="","",IF(F122="no","P &amp; L End Date:","Tax Return End Date:"))</f>
        <v/>
      </c>
      <c r="B126" s="157"/>
      <c r="C126" s="188"/>
      <c r="E126" s="365"/>
      <c r="F126" s="366"/>
      <c r="G126" s="367"/>
      <c r="I126" s="406"/>
      <c r="J126" s="407"/>
      <c r="K126" s="408"/>
      <c r="M126" s="156"/>
      <c r="N126" s="156"/>
      <c r="O126" s="156"/>
    </row>
    <row r="127" spans="1:61" ht="15" customHeight="1" x14ac:dyDescent="0.2">
      <c r="A127" s="233" t="str">
        <f>IF(F122="","",IF(F122="no","YTD Net Income:","Net Income:"))</f>
        <v/>
      </c>
      <c r="B127" s="158"/>
      <c r="C127" s="188"/>
      <c r="E127" s="365"/>
      <c r="F127" s="366"/>
      <c r="G127" s="367"/>
      <c r="I127" s="406"/>
      <c r="J127" s="407"/>
      <c r="K127" s="408"/>
      <c r="M127" s="156"/>
      <c r="N127" s="156"/>
      <c r="O127" s="156"/>
    </row>
    <row r="128" spans="1:61" ht="15" customHeight="1" x14ac:dyDescent="0.2">
      <c r="A128" s="233" t="str">
        <f>IF(F122="",""," + Depreciation:")</f>
        <v/>
      </c>
      <c r="B128" s="158"/>
      <c r="C128" s="234"/>
      <c r="E128" s="365"/>
      <c r="F128" s="366"/>
      <c r="G128" s="367"/>
      <c r="H128" s="235"/>
      <c r="I128" s="406"/>
      <c r="J128" s="407"/>
      <c r="K128" s="408"/>
      <c r="M128" s="156"/>
      <c r="N128" s="156"/>
      <c r="O128" s="156"/>
    </row>
    <row r="129" spans="1:15" ht="15" customHeight="1" thickBot="1" x14ac:dyDescent="0.25">
      <c r="A129" s="151" t="str">
        <f>IF(F122="","","Total:")</f>
        <v/>
      </c>
      <c r="B129" s="236" t="str">
        <f>IF(F122="","",SUM(B127:B128))</f>
        <v/>
      </c>
      <c r="C129" s="234"/>
      <c r="E129" s="365"/>
      <c r="F129" s="366"/>
      <c r="G129" s="367"/>
      <c r="H129" s="235"/>
      <c r="I129" s="406"/>
      <c r="J129" s="407"/>
      <c r="K129" s="408"/>
      <c r="M129" s="156"/>
      <c r="N129" s="156"/>
      <c r="O129" s="156"/>
    </row>
    <row r="130" spans="1:15" ht="15" customHeight="1" thickTop="1" thickBot="1" x14ac:dyDescent="0.25">
      <c r="A130" s="237" t="str">
        <f>IF(F122="","",IF(F122="no","P &amp; L Annualized:","Net Income Annualized:"))</f>
        <v/>
      </c>
      <c r="B130" s="238">
        <f>IF(F122="",0,IF(B127="",0,IF(B129&lt;0,0,B129/A131*365)))</f>
        <v>0</v>
      </c>
      <c r="C130" s="239"/>
      <c r="E130" s="368"/>
      <c r="F130" s="369"/>
      <c r="G130" s="370"/>
      <c r="I130" s="406"/>
      <c r="J130" s="407"/>
      <c r="K130" s="408"/>
      <c r="M130" s="156"/>
      <c r="N130" s="156"/>
      <c r="O130" s="156"/>
    </row>
    <row r="131" spans="1:15" ht="15" customHeight="1" thickTop="1" x14ac:dyDescent="0.25">
      <c r="A131" s="240">
        <f>IF(B126="",0,B126-B125+1)</f>
        <v>0</v>
      </c>
      <c r="B131" s="241"/>
      <c r="C131" s="235"/>
      <c r="D131" s="235"/>
      <c r="E131"/>
      <c r="F131"/>
      <c r="G131" s="235"/>
      <c r="H131" s="199"/>
      <c r="I131" s="409"/>
      <c r="J131" s="410"/>
      <c r="K131" s="411"/>
      <c r="M131" s="156"/>
      <c r="N131" s="156"/>
      <c r="O131" s="156"/>
    </row>
    <row r="132" spans="1:15" ht="15" customHeight="1" x14ac:dyDescent="0.25">
      <c r="A132" s="242"/>
      <c r="B132" s="241"/>
      <c r="C132" s="235"/>
      <c r="D132" s="235"/>
      <c r="E132"/>
      <c r="F132"/>
      <c r="G132" s="235"/>
      <c r="H132" s="199"/>
      <c r="I132" s="243"/>
      <c r="J132" s="243"/>
      <c r="K132" s="243"/>
      <c r="M132" s="156"/>
      <c r="N132" s="156"/>
      <c r="O132" s="156"/>
    </row>
    <row r="133" spans="1:15" ht="15" customHeight="1" thickBot="1" x14ac:dyDescent="0.3">
      <c r="A133" s="212"/>
      <c r="B133" s="213"/>
      <c r="C133" s="213"/>
      <c r="D133" s="213"/>
      <c r="E133" s="213"/>
      <c r="F133" s="213"/>
      <c r="G133" s="213"/>
      <c r="H133" s="213"/>
      <c r="I133" s="213"/>
      <c r="J133" s="213"/>
      <c r="K133" s="8"/>
      <c r="L133" s="154"/>
    </row>
    <row r="134" spans="1:15" s="229" customFormat="1" ht="15" customHeight="1" thickTop="1" x14ac:dyDescent="0.25">
      <c r="A134" s="229" t="s">
        <v>1022</v>
      </c>
    </row>
    <row r="135" spans="1:15" ht="15" customHeight="1" x14ac:dyDescent="0.2">
      <c r="A135" s="401" t="s">
        <v>916</v>
      </c>
      <c r="B135" s="401"/>
      <c r="C135" s="401"/>
      <c r="D135" s="401"/>
      <c r="E135" s="401"/>
      <c r="F135" s="155"/>
      <c r="H135" s="148"/>
    </row>
    <row r="136" spans="1:15" ht="15" customHeight="1" thickBot="1" x14ac:dyDescent="0.3">
      <c r="A136" s="402" t="str">
        <f>IF(F135="","Answer the question above to determine required information.",IF(F135="Yes","Complete Using Tax Return.",IF(F135="No", "Complete Using Profit and Loss.")))</f>
        <v>Answer the question above to determine required information.</v>
      </c>
      <c r="B136" s="402"/>
      <c r="C136" s="353"/>
      <c r="D136" s="353"/>
      <c r="E136" s="353"/>
      <c r="F136" s="353"/>
      <c r="G136" s="230"/>
      <c r="H136" s="230"/>
      <c r="I136" s="403" t="str">
        <f>IF(F135="Yes", M136, IF(F135="No", M137, ""))</f>
        <v/>
      </c>
      <c r="J136" s="404"/>
      <c r="K136" s="405"/>
      <c r="M136" s="156" t="s">
        <v>985</v>
      </c>
      <c r="N136" s="156"/>
      <c r="O136" s="156"/>
    </row>
    <row r="137" spans="1:15" ht="15" customHeight="1" thickTop="1" x14ac:dyDescent="0.25">
      <c r="A137" s="231" t="str">
        <f>IF(F135="","",IF(F135="no","Profit and Loss (P &amp; L) Information:","Tax Return Information:"))</f>
        <v/>
      </c>
      <c r="B137" s="232"/>
      <c r="C137" s="187"/>
      <c r="E137" s="412" t="s">
        <v>975</v>
      </c>
      <c r="F137" s="413"/>
      <c r="G137" s="414"/>
      <c r="I137" s="406"/>
      <c r="J137" s="407"/>
      <c r="K137" s="408"/>
      <c r="M137" s="156" t="s">
        <v>986</v>
      </c>
      <c r="N137" s="156"/>
      <c r="O137" s="156"/>
    </row>
    <row r="138" spans="1:15" ht="15" customHeight="1" x14ac:dyDescent="0.2">
      <c r="A138" s="190" t="str">
        <f>IF(F135="","",IF(F135="no","P &amp; L Start Date:","Self Employment Start Date:"))</f>
        <v/>
      </c>
      <c r="B138" s="157"/>
      <c r="C138" s="188"/>
      <c r="E138" s="362"/>
      <c r="F138" s="363"/>
      <c r="G138" s="364"/>
      <c r="I138" s="406"/>
      <c r="J138" s="407"/>
      <c r="K138" s="408"/>
      <c r="M138" s="156"/>
      <c r="N138" s="156"/>
      <c r="O138" s="156"/>
    </row>
    <row r="139" spans="1:15" ht="15" customHeight="1" x14ac:dyDescent="0.2">
      <c r="A139" s="190" t="str">
        <f>IF(F135="","",IF(F135="no","P &amp; L End Date:","Tax Return End Date:"))</f>
        <v/>
      </c>
      <c r="B139" s="157"/>
      <c r="C139" s="188"/>
      <c r="E139" s="365"/>
      <c r="F139" s="366"/>
      <c r="G139" s="367"/>
      <c r="I139" s="406"/>
      <c r="J139" s="407"/>
      <c r="K139" s="408"/>
      <c r="M139" s="156"/>
      <c r="N139" s="156"/>
      <c r="O139" s="156"/>
    </row>
    <row r="140" spans="1:15" ht="15" customHeight="1" x14ac:dyDescent="0.2">
      <c r="A140" s="233" t="str">
        <f>IF(F135="","",IF(F135="no","YTD Net Income:","Net Income:"))</f>
        <v/>
      </c>
      <c r="B140" s="158"/>
      <c r="C140" s="188"/>
      <c r="E140" s="365"/>
      <c r="F140" s="366"/>
      <c r="G140" s="367"/>
      <c r="I140" s="406"/>
      <c r="J140" s="407"/>
      <c r="K140" s="408"/>
      <c r="M140" s="156"/>
      <c r="N140" s="156"/>
      <c r="O140" s="156"/>
    </row>
    <row r="141" spans="1:15" ht="15" customHeight="1" x14ac:dyDescent="0.2">
      <c r="A141" s="233" t="str">
        <f>IF(F135="",""," + Depreciation:")</f>
        <v/>
      </c>
      <c r="B141" s="158"/>
      <c r="C141" s="234"/>
      <c r="E141" s="365"/>
      <c r="F141" s="366"/>
      <c r="G141" s="367"/>
      <c r="H141" s="235"/>
      <c r="I141" s="406"/>
      <c r="J141" s="407"/>
      <c r="K141" s="408"/>
      <c r="M141" s="156"/>
      <c r="N141" s="156"/>
      <c r="O141" s="156"/>
    </row>
    <row r="142" spans="1:15" ht="15" customHeight="1" thickBot="1" x14ac:dyDescent="0.25">
      <c r="A142" s="151" t="str">
        <f>IF(F135="","","Total:")</f>
        <v/>
      </c>
      <c r="B142" s="236" t="str">
        <f>IF(F135="","",SUM(B140:B141))</f>
        <v/>
      </c>
      <c r="C142" s="234"/>
      <c r="E142" s="365"/>
      <c r="F142" s="366"/>
      <c r="G142" s="367"/>
      <c r="H142" s="235"/>
      <c r="I142" s="406"/>
      <c r="J142" s="407"/>
      <c r="K142" s="408"/>
      <c r="M142" s="156"/>
      <c r="N142" s="156"/>
      <c r="O142" s="156"/>
    </row>
    <row r="143" spans="1:15" ht="15" customHeight="1" thickTop="1" thickBot="1" x14ac:dyDescent="0.25">
      <c r="A143" s="237" t="str">
        <f>IF(F135="","",IF(F135="no","P &amp; L Annualized:","Net Income Annualized:"))</f>
        <v/>
      </c>
      <c r="B143" s="238">
        <f>IF(F135="",0,IF(B140="",0,IF(B142&lt;0,0,B142/A144*365)))</f>
        <v>0</v>
      </c>
      <c r="C143" s="239"/>
      <c r="E143" s="368"/>
      <c r="F143" s="369"/>
      <c r="G143" s="370"/>
      <c r="I143" s="406"/>
      <c r="J143" s="407"/>
      <c r="K143" s="408"/>
      <c r="M143" s="156"/>
      <c r="N143" s="156"/>
      <c r="O143" s="156"/>
    </row>
    <row r="144" spans="1:15" ht="15" customHeight="1" thickTop="1" x14ac:dyDescent="0.25">
      <c r="A144" s="240">
        <f>IF(B139="",0,B139-B138+1)</f>
        <v>0</v>
      </c>
      <c r="B144" s="241"/>
      <c r="C144" s="235"/>
      <c r="D144" s="235"/>
      <c r="E144"/>
      <c r="F144"/>
      <c r="G144" s="235"/>
      <c r="H144" s="199"/>
      <c r="I144" s="409"/>
      <c r="J144" s="410"/>
      <c r="K144" s="411"/>
      <c r="M144" s="156"/>
      <c r="N144" s="156"/>
      <c r="O144" s="156"/>
    </row>
    <row r="145" spans="1:15" ht="15" customHeight="1" x14ac:dyDescent="0.25">
      <c r="A145" s="242"/>
      <c r="B145" s="241"/>
      <c r="C145" s="235"/>
      <c r="D145" s="235"/>
      <c r="E145"/>
      <c r="F145"/>
      <c r="G145" s="235"/>
      <c r="H145" s="199"/>
      <c r="I145" s="243"/>
      <c r="J145" s="243"/>
      <c r="K145" s="243"/>
      <c r="M145" s="156"/>
      <c r="N145" s="156"/>
      <c r="O145" s="156"/>
    </row>
    <row r="146" spans="1:15" ht="15" customHeight="1" thickBot="1" x14ac:dyDescent="0.3">
      <c r="A146" s="212"/>
      <c r="B146" s="213"/>
      <c r="C146" s="213"/>
      <c r="D146" s="213"/>
      <c r="E146" s="213"/>
      <c r="F146" s="213"/>
      <c r="G146" s="213"/>
      <c r="H146" s="213"/>
      <c r="I146" s="213"/>
      <c r="J146" s="213"/>
      <c r="K146" s="8"/>
      <c r="L146" s="154"/>
    </row>
    <row r="147" spans="1:15" s="229" customFormat="1" ht="15" customHeight="1" thickTop="1" x14ac:dyDescent="0.25">
      <c r="A147" s="229" t="s">
        <v>1023</v>
      </c>
    </row>
    <row r="148" spans="1:15" ht="15" customHeight="1" x14ac:dyDescent="0.2">
      <c r="A148" s="401" t="s">
        <v>916</v>
      </c>
      <c r="B148" s="401"/>
      <c r="C148" s="401"/>
      <c r="D148" s="401"/>
      <c r="E148" s="401"/>
      <c r="F148" s="155"/>
      <c r="H148" s="148"/>
    </row>
    <row r="149" spans="1:15" ht="15" customHeight="1" thickBot="1" x14ac:dyDescent="0.3">
      <c r="A149" s="402" t="str">
        <f>IF(F148="","Answer the question above to determine required information.",IF(F148="Yes","Complete Using Tax Return.",IF(F148="No", "Complete Using Profit and Loss.")))</f>
        <v>Answer the question above to determine required information.</v>
      </c>
      <c r="B149" s="402"/>
      <c r="C149" s="353"/>
      <c r="D149" s="353"/>
      <c r="E149" s="353"/>
      <c r="F149" s="353"/>
      <c r="G149" s="230"/>
      <c r="H149" s="230"/>
      <c r="I149" s="403" t="str">
        <f>IF(F148="Yes", M149, IF(F148="No", M150, ""))</f>
        <v/>
      </c>
      <c r="J149" s="404"/>
      <c r="K149" s="405"/>
      <c r="M149" s="156" t="s">
        <v>985</v>
      </c>
      <c r="N149" s="156"/>
      <c r="O149" s="156"/>
    </row>
    <row r="150" spans="1:15" ht="15" customHeight="1" thickTop="1" x14ac:dyDescent="0.25">
      <c r="A150" s="231" t="str">
        <f>IF(F148="","",IF(F148="no","Profit and Loss (P &amp; L) Information:","Tax Return Information:"))</f>
        <v/>
      </c>
      <c r="B150" s="232"/>
      <c r="C150" s="187"/>
      <c r="E150" s="412" t="s">
        <v>975</v>
      </c>
      <c r="F150" s="413"/>
      <c r="G150" s="414"/>
      <c r="I150" s="406"/>
      <c r="J150" s="407"/>
      <c r="K150" s="408"/>
      <c r="M150" s="156" t="s">
        <v>986</v>
      </c>
      <c r="N150" s="156"/>
      <c r="O150" s="156"/>
    </row>
    <row r="151" spans="1:15" ht="15" customHeight="1" x14ac:dyDescent="0.2">
      <c r="A151" s="190" t="str">
        <f>IF(F148="","",IF(F148="no","P &amp; L Start Date:","Self Employment Start Date:"))</f>
        <v/>
      </c>
      <c r="B151" s="157"/>
      <c r="C151" s="188"/>
      <c r="E151" s="362"/>
      <c r="F151" s="363"/>
      <c r="G151" s="364"/>
      <c r="I151" s="406"/>
      <c r="J151" s="407"/>
      <c r="K151" s="408"/>
      <c r="M151" s="156"/>
      <c r="N151" s="156"/>
      <c r="O151" s="156"/>
    </row>
    <row r="152" spans="1:15" ht="15" customHeight="1" x14ac:dyDescent="0.2">
      <c r="A152" s="190" t="str">
        <f>IF(F148="","",IF(F148="no","P &amp; L End Date:","Tax Return End Date:"))</f>
        <v/>
      </c>
      <c r="B152" s="157"/>
      <c r="C152" s="188"/>
      <c r="E152" s="365"/>
      <c r="F152" s="366"/>
      <c r="G152" s="367"/>
      <c r="I152" s="406"/>
      <c r="J152" s="407"/>
      <c r="K152" s="408"/>
      <c r="M152" s="156"/>
      <c r="N152" s="156"/>
      <c r="O152" s="156"/>
    </row>
    <row r="153" spans="1:15" ht="15" customHeight="1" x14ac:dyDescent="0.2">
      <c r="A153" s="233" t="str">
        <f>IF(F148="","",IF(F148="no","YTD Net Income:","Net Income:"))</f>
        <v/>
      </c>
      <c r="B153" s="158"/>
      <c r="C153" s="188"/>
      <c r="E153" s="365"/>
      <c r="F153" s="366"/>
      <c r="G153" s="367"/>
      <c r="I153" s="406"/>
      <c r="J153" s="407"/>
      <c r="K153" s="408"/>
      <c r="M153" s="156"/>
      <c r="N153" s="156"/>
      <c r="O153" s="156"/>
    </row>
    <row r="154" spans="1:15" ht="15" customHeight="1" x14ac:dyDescent="0.2">
      <c r="A154" s="233" t="str">
        <f>IF(F148="",""," + Depreciation:")</f>
        <v/>
      </c>
      <c r="B154" s="158"/>
      <c r="C154" s="234"/>
      <c r="E154" s="365"/>
      <c r="F154" s="366"/>
      <c r="G154" s="367"/>
      <c r="H154" s="235"/>
      <c r="I154" s="406"/>
      <c r="J154" s="407"/>
      <c r="K154" s="408"/>
      <c r="M154" s="156"/>
      <c r="N154" s="156"/>
      <c r="O154" s="156"/>
    </row>
    <row r="155" spans="1:15" ht="15" customHeight="1" thickBot="1" x14ac:dyDescent="0.25">
      <c r="A155" s="151" t="str">
        <f>IF(F148="","","Total:")</f>
        <v/>
      </c>
      <c r="B155" s="236" t="str">
        <f>IF(F148="","",SUM(B153:B154))</f>
        <v/>
      </c>
      <c r="C155" s="234"/>
      <c r="E155" s="365"/>
      <c r="F155" s="366"/>
      <c r="G155" s="367"/>
      <c r="H155" s="235"/>
      <c r="I155" s="406"/>
      <c r="J155" s="407"/>
      <c r="K155" s="408"/>
      <c r="M155" s="156"/>
      <c r="N155" s="156"/>
      <c r="O155" s="156"/>
    </row>
    <row r="156" spans="1:15" ht="15" customHeight="1" thickTop="1" thickBot="1" x14ac:dyDescent="0.25">
      <c r="A156" s="237" t="str">
        <f>IF(F148="","",IF(F148="no","P &amp; L Annualized:","Net Income Annualized:"))</f>
        <v/>
      </c>
      <c r="B156" s="238">
        <f>IF(F148="",0,IF(B153="",0,IF(B155&lt;0,0,B155/A157*365)))</f>
        <v>0</v>
      </c>
      <c r="C156" s="239"/>
      <c r="E156" s="368"/>
      <c r="F156" s="369"/>
      <c r="G156" s="370"/>
      <c r="I156" s="406"/>
      <c r="J156" s="407"/>
      <c r="K156" s="408"/>
      <c r="M156" s="156"/>
      <c r="N156" s="156"/>
      <c r="O156" s="156"/>
    </row>
    <row r="157" spans="1:15" ht="15" customHeight="1" thickTop="1" x14ac:dyDescent="0.25">
      <c r="A157" s="240">
        <f>IF(B152="",0,B152-B151+1)</f>
        <v>0</v>
      </c>
      <c r="B157" s="241"/>
      <c r="C157" s="235"/>
      <c r="D157" s="235"/>
      <c r="E157"/>
      <c r="F157"/>
      <c r="G157" s="235"/>
      <c r="H157" s="199"/>
      <c r="I157" s="409"/>
      <c r="J157" s="410"/>
      <c r="K157" s="411"/>
      <c r="M157" s="156"/>
      <c r="N157" s="156"/>
      <c r="O157" s="156"/>
    </row>
    <row r="158" spans="1:15" ht="15" customHeight="1" thickBot="1" x14ac:dyDescent="0.3">
      <c r="A158" s="244"/>
      <c r="B158" s="241"/>
      <c r="C158" s="235"/>
      <c r="D158" s="235"/>
      <c r="E158"/>
      <c r="F158"/>
      <c r="G158" s="235"/>
      <c r="H158" s="199"/>
      <c r="I158"/>
      <c r="J158"/>
      <c r="K158"/>
    </row>
    <row r="159" spans="1:15" ht="15" customHeight="1" thickTop="1" thickBot="1" x14ac:dyDescent="0.3">
      <c r="A159" s="430" t="s">
        <v>35</v>
      </c>
      <c r="B159" s="430"/>
      <c r="C159" s="430"/>
      <c r="D159" s="245"/>
      <c r="E159" s="216">
        <f>B130+B143+B156</f>
        <v>0</v>
      </c>
      <c r="F159" s="245"/>
      <c r="G159" s="245"/>
      <c r="H159" s="246"/>
      <c r="I159" s="247"/>
      <c r="J159" s="247"/>
      <c r="K159" s="247"/>
    </row>
    <row r="160" spans="1:15" ht="15" customHeight="1" thickTop="1" x14ac:dyDescent="0.25">
      <c r="A160" s="248"/>
      <c r="B160" s="241"/>
      <c r="C160" s="235"/>
      <c r="D160" s="235"/>
      <c r="E160" s="235"/>
      <c r="F160" s="235"/>
      <c r="G160" s="235"/>
      <c r="H160" s="199"/>
      <c r="I160" s="249"/>
      <c r="J160" s="249"/>
      <c r="K160" s="249"/>
    </row>
    <row r="161" spans="1:61" ht="15" customHeight="1" x14ac:dyDescent="0.2">
      <c r="A161" s="250"/>
      <c r="B161" s="11"/>
      <c r="C161" s="251"/>
      <c r="D161" s="251"/>
      <c r="E161" s="251"/>
      <c r="F161" s="251"/>
      <c r="G161" s="251"/>
      <c r="H161" s="251"/>
      <c r="I161" s="6"/>
      <c r="J161" s="251"/>
      <c r="K161" s="252"/>
    </row>
    <row r="162" spans="1:61" ht="15" customHeight="1" thickBot="1" x14ac:dyDescent="0.3">
      <c r="A162" s="212"/>
      <c r="B162" s="213"/>
      <c r="C162" s="213"/>
      <c r="D162" s="213"/>
      <c r="E162" s="213"/>
      <c r="F162" s="213"/>
      <c r="G162" s="213"/>
      <c r="H162" s="213"/>
      <c r="I162" s="213"/>
      <c r="J162" s="213"/>
      <c r="K162" s="8"/>
    </row>
    <row r="163" spans="1:61" ht="15" customHeight="1" thickTop="1" thickBot="1" x14ac:dyDescent="0.3">
      <c r="A163" s="445"/>
      <c r="B163" s="445"/>
      <c r="C163" s="445"/>
      <c r="D163" s="445"/>
      <c r="E163" s="253"/>
      <c r="F163" s="446"/>
      <c r="G163" s="446"/>
      <c r="H163" s="446"/>
      <c r="I163" s="446"/>
      <c r="J163" s="446"/>
      <c r="K163" s="446"/>
    </row>
    <row r="164" spans="1:61" s="179" customFormat="1" ht="15" customHeight="1" thickBot="1" x14ac:dyDescent="0.3">
      <c r="A164" s="447" t="s">
        <v>987</v>
      </c>
      <c r="B164" s="340"/>
      <c r="C164" s="340"/>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0"/>
      <c r="BI164" s="341"/>
    </row>
    <row r="165" spans="1:61" ht="15" customHeight="1" thickBot="1" x14ac:dyDescent="0.25">
      <c r="A165" s="415" t="s">
        <v>15</v>
      </c>
      <c r="B165" s="416"/>
      <c r="C165" s="416"/>
      <c r="D165" s="416"/>
      <c r="E165" s="416"/>
      <c r="F165" s="416"/>
      <c r="G165" s="416"/>
      <c r="H165" s="416"/>
      <c r="I165" s="416"/>
      <c r="J165" s="416"/>
      <c r="K165" s="417"/>
    </row>
    <row r="166" spans="1:61" ht="15" customHeight="1" thickTop="1" x14ac:dyDescent="0.2">
      <c r="A166" s="151" t="s">
        <v>990</v>
      </c>
      <c r="B166" s="159"/>
      <c r="D166" s="254"/>
      <c r="E166" s="418" t="s">
        <v>975</v>
      </c>
      <c r="F166" s="419"/>
      <c r="G166" s="420"/>
      <c r="H166" s="255"/>
      <c r="I166" s="421" t="s">
        <v>991</v>
      </c>
      <c r="J166" s="422"/>
      <c r="K166" s="423"/>
    </row>
    <row r="167" spans="1:61" ht="15" customHeight="1" x14ac:dyDescent="0.2">
      <c r="A167" s="256" t="s">
        <v>45</v>
      </c>
      <c r="B167" s="160"/>
      <c r="E167" s="362"/>
      <c r="F167" s="363"/>
      <c r="G167" s="363"/>
      <c r="H167" s="257"/>
      <c r="I167" s="424"/>
      <c r="J167" s="425"/>
      <c r="K167" s="426"/>
    </row>
    <row r="168" spans="1:61" ht="15" customHeight="1" x14ac:dyDescent="0.2">
      <c r="A168" s="256" t="s">
        <v>992</v>
      </c>
      <c r="B168" s="258">
        <f>B166*B167</f>
        <v>0</v>
      </c>
      <c r="E168" s="365"/>
      <c r="F168" s="366"/>
      <c r="G168" s="366"/>
      <c r="H168" s="257"/>
      <c r="I168" s="424"/>
      <c r="J168" s="425"/>
      <c r="K168" s="426"/>
    </row>
    <row r="169" spans="1:61" ht="15" customHeight="1" thickBot="1" x14ac:dyDescent="0.25">
      <c r="A169" s="259"/>
      <c r="B169" s="260"/>
      <c r="E169" s="368"/>
      <c r="F169" s="369"/>
      <c r="G169" s="369"/>
      <c r="H169" s="261"/>
      <c r="I169" s="427"/>
      <c r="J169" s="428"/>
      <c r="K169" s="429"/>
    </row>
    <row r="170" spans="1:61" ht="15" customHeight="1" thickTop="1" thickBot="1" x14ac:dyDescent="0.25">
      <c r="A170" s="431" t="s">
        <v>14</v>
      </c>
      <c r="B170" s="432"/>
      <c r="C170" s="432"/>
      <c r="D170" s="432"/>
      <c r="E170" s="432"/>
      <c r="F170" s="432"/>
      <c r="G170" s="432"/>
      <c r="H170" s="432"/>
      <c r="I170" s="432"/>
      <c r="J170" s="432"/>
      <c r="K170" s="433"/>
    </row>
    <row r="171" spans="1:61" ht="15" customHeight="1" thickTop="1" x14ac:dyDescent="0.2">
      <c r="A171" s="151" t="s">
        <v>990</v>
      </c>
      <c r="B171" s="87"/>
      <c r="D171" s="254"/>
      <c r="E171" s="418" t="s">
        <v>975</v>
      </c>
      <c r="F171" s="419"/>
      <c r="G171" s="420"/>
      <c r="H171" s="255"/>
      <c r="I171" s="434" t="s">
        <v>993</v>
      </c>
      <c r="J171" s="435"/>
      <c r="K171" s="436"/>
    </row>
    <row r="172" spans="1:61" ht="15" customHeight="1" x14ac:dyDescent="0.2">
      <c r="A172" s="256" t="s">
        <v>45</v>
      </c>
      <c r="B172" s="160"/>
      <c r="E172" s="362"/>
      <c r="F172" s="363"/>
      <c r="G172" s="363"/>
      <c r="H172" s="257"/>
      <c r="I172" s="437"/>
      <c r="J172" s="438"/>
      <c r="K172" s="439"/>
    </row>
    <row r="173" spans="1:61" ht="15" customHeight="1" x14ac:dyDescent="0.2">
      <c r="A173" s="256" t="s">
        <v>992</v>
      </c>
      <c r="B173" s="258">
        <f>B171*B172</f>
        <v>0</v>
      </c>
      <c r="E173" s="365"/>
      <c r="F173" s="366"/>
      <c r="G173" s="366"/>
      <c r="H173" s="257"/>
      <c r="I173" s="437"/>
      <c r="J173" s="438"/>
      <c r="K173" s="439"/>
    </row>
    <row r="174" spans="1:61" ht="15" customHeight="1" thickBot="1" x14ac:dyDescent="0.25">
      <c r="A174" s="443" t="s">
        <v>33</v>
      </c>
      <c r="B174" s="444"/>
      <c r="E174" s="368"/>
      <c r="F174" s="369"/>
      <c r="G174" s="369"/>
      <c r="H174" s="261"/>
      <c r="I174" s="440"/>
      <c r="J174" s="441"/>
      <c r="K174" s="442"/>
    </row>
    <row r="175" spans="1:61" ht="15" customHeight="1" thickTop="1" thickBot="1" x14ac:dyDescent="0.25">
      <c r="A175" s="431" t="s">
        <v>16</v>
      </c>
      <c r="B175" s="432"/>
      <c r="C175" s="432"/>
      <c r="D175" s="432"/>
      <c r="E175" s="432"/>
      <c r="F175" s="432"/>
      <c r="G175" s="432"/>
      <c r="H175" s="432"/>
      <c r="I175" s="432"/>
      <c r="J175" s="432"/>
      <c r="K175" s="433"/>
    </row>
    <row r="176" spans="1:61" ht="15" customHeight="1" thickTop="1" x14ac:dyDescent="0.2">
      <c r="A176" s="151" t="s">
        <v>46</v>
      </c>
      <c r="B176" s="161"/>
      <c r="E176" s="418" t="s">
        <v>975</v>
      </c>
      <c r="F176" s="419"/>
      <c r="G176" s="420"/>
      <c r="H176" s="255"/>
      <c r="I176" s="421" t="s">
        <v>988</v>
      </c>
      <c r="J176" s="422"/>
      <c r="K176" s="423"/>
    </row>
    <row r="177" spans="1:12" ht="15" customHeight="1" x14ac:dyDescent="0.2">
      <c r="A177" s="256" t="s">
        <v>45</v>
      </c>
      <c r="B177" s="160"/>
      <c r="E177" s="362"/>
      <c r="F177" s="363"/>
      <c r="G177" s="363"/>
      <c r="H177" s="257"/>
      <c r="I177" s="424"/>
      <c r="J177" s="425"/>
      <c r="K177" s="426"/>
    </row>
    <row r="178" spans="1:12" ht="15" customHeight="1" x14ac:dyDescent="0.2">
      <c r="A178" s="262" t="s">
        <v>992</v>
      </c>
      <c r="B178" s="263">
        <f>IF(B176="",0,B176*B177)</f>
        <v>0</v>
      </c>
      <c r="E178" s="365"/>
      <c r="F178" s="366"/>
      <c r="G178" s="366"/>
      <c r="H178" s="257"/>
      <c r="I178" s="424"/>
      <c r="J178" s="425"/>
      <c r="K178" s="426"/>
    </row>
    <row r="179" spans="1:12" ht="15" customHeight="1" thickBot="1" x14ac:dyDescent="0.25">
      <c r="A179" s="264"/>
      <c r="B179" s="265"/>
      <c r="E179" s="365"/>
      <c r="F179" s="366"/>
      <c r="G179" s="366"/>
      <c r="H179" s="257"/>
      <c r="I179" s="424"/>
      <c r="J179" s="425"/>
      <c r="K179" s="426"/>
    </row>
    <row r="180" spans="1:12" ht="15" customHeight="1" thickTop="1" thickBot="1" x14ac:dyDescent="0.25">
      <c r="A180" s="431" t="s">
        <v>917</v>
      </c>
      <c r="B180" s="432"/>
      <c r="C180" s="432"/>
      <c r="D180" s="432"/>
      <c r="E180" s="432"/>
      <c r="F180" s="432"/>
      <c r="G180" s="432"/>
      <c r="H180" s="432"/>
      <c r="I180" s="432"/>
      <c r="J180" s="432"/>
      <c r="K180" s="433"/>
    </row>
    <row r="181" spans="1:12" ht="15" customHeight="1" thickTop="1" x14ac:dyDescent="0.2">
      <c r="A181" s="151" t="s">
        <v>46</v>
      </c>
      <c r="B181" s="161"/>
      <c r="E181" s="418" t="s">
        <v>975</v>
      </c>
      <c r="F181" s="419"/>
      <c r="G181" s="420"/>
      <c r="H181" s="255"/>
      <c r="I181" s="421" t="s">
        <v>989</v>
      </c>
      <c r="J181" s="422"/>
      <c r="K181" s="423"/>
    </row>
    <row r="182" spans="1:12" ht="15" customHeight="1" x14ac:dyDescent="0.2">
      <c r="A182" s="256" t="s">
        <v>45</v>
      </c>
      <c r="B182" s="160"/>
      <c r="E182" s="362"/>
      <c r="F182" s="363"/>
      <c r="G182" s="363"/>
      <c r="H182" s="257"/>
      <c r="I182" s="424"/>
      <c r="J182" s="425"/>
      <c r="K182" s="426"/>
    </row>
    <row r="183" spans="1:12" ht="15" customHeight="1" x14ac:dyDescent="0.2">
      <c r="A183" s="262" t="s">
        <v>992</v>
      </c>
      <c r="B183" s="263">
        <f>IF(B181="",0,B181*B182)</f>
        <v>0</v>
      </c>
      <c r="E183" s="365"/>
      <c r="F183" s="366"/>
      <c r="G183" s="366"/>
      <c r="H183" s="257"/>
      <c r="I183" s="424"/>
      <c r="J183" s="425"/>
      <c r="K183" s="426"/>
    </row>
    <row r="184" spans="1:12" ht="15" customHeight="1" thickBot="1" x14ac:dyDescent="0.25">
      <c r="A184" s="451"/>
      <c r="B184" s="452"/>
      <c r="C184" s="266"/>
      <c r="D184" s="266"/>
      <c r="E184" s="368"/>
      <c r="F184" s="369"/>
      <c r="G184" s="369"/>
      <c r="H184" s="261"/>
      <c r="I184" s="427"/>
      <c r="J184" s="428"/>
      <c r="K184" s="429"/>
    </row>
    <row r="185" spans="1:12" ht="15.75" customHeight="1" thickTop="1" thickBot="1" x14ac:dyDescent="0.25">
      <c r="A185" s="235"/>
      <c r="B185" s="117"/>
      <c r="C185" s="235"/>
      <c r="D185" s="235"/>
      <c r="E185" s="235"/>
      <c r="F185" s="235"/>
      <c r="G185" s="267"/>
      <c r="H185" s="267"/>
      <c r="I185" s="267"/>
      <c r="J185" s="235"/>
      <c r="K185" s="186"/>
    </row>
    <row r="186" spans="1:12" ht="15.75" customHeight="1" thickTop="1" thickBot="1" x14ac:dyDescent="0.25">
      <c r="A186" s="268" t="s">
        <v>26</v>
      </c>
      <c r="B186" s="269"/>
      <c r="C186" s="245"/>
      <c r="D186" s="245"/>
      <c r="E186" s="270">
        <f>(B168+B173+B178+B183)</f>
        <v>0</v>
      </c>
      <c r="F186" s="245"/>
      <c r="G186" s="271"/>
      <c r="H186" s="271"/>
      <c r="I186" s="271"/>
      <c r="J186" s="245"/>
      <c r="K186" s="269"/>
    </row>
    <row r="187" spans="1:12" ht="15.75" customHeight="1" thickTop="1" x14ac:dyDescent="0.25">
      <c r="A187" s="235"/>
      <c r="C187" s="272"/>
      <c r="D187" s="272"/>
      <c r="E187" s="272"/>
      <c r="F187" s="272"/>
      <c r="G187" s="272"/>
      <c r="H187" s="272"/>
      <c r="I187" s="448"/>
      <c r="J187" s="448"/>
      <c r="K187" s="448"/>
    </row>
    <row r="188" spans="1:12" ht="15.75" customHeight="1" x14ac:dyDescent="0.25">
      <c r="A188" s="235"/>
      <c r="C188" s="272"/>
      <c r="D188" s="272"/>
      <c r="E188" s="272"/>
      <c r="F188" s="272"/>
      <c r="G188" s="272"/>
      <c r="H188" s="272"/>
      <c r="I188" s="273"/>
      <c r="J188" s="273"/>
      <c r="K188" s="273"/>
      <c r="L188" s="162"/>
    </row>
    <row r="189" spans="1:12" ht="15.75" customHeight="1" x14ac:dyDescent="0.2">
      <c r="L189" s="117"/>
    </row>
    <row r="190" spans="1:12" ht="15.75" customHeight="1" x14ac:dyDescent="0.2">
      <c r="L190" s="117"/>
    </row>
    <row r="191" spans="1:12" ht="15.75" customHeight="1" x14ac:dyDescent="0.2">
      <c r="L191" s="163"/>
    </row>
    <row r="192" spans="1:12" ht="15.75" customHeight="1" x14ac:dyDescent="0.2">
      <c r="L192" s="164"/>
    </row>
    <row r="202" spans="1:11" ht="15.75" customHeight="1" x14ac:dyDescent="0.25">
      <c r="A202" s="248"/>
      <c r="B202" s="241"/>
      <c r="C202" s="235"/>
      <c r="D202" s="235"/>
      <c r="E202" s="235"/>
      <c r="F202" s="235"/>
      <c r="G202" s="235"/>
      <c r="H202" s="199"/>
      <c r="I202" s="199"/>
      <c r="J202" s="199"/>
      <c r="K202" s="154"/>
    </row>
    <row r="203" spans="1:11" ht="15.75" customHeight="1" x14ac:dyDescent="0.25">
      <c r="A203" s="248"/>
      <c r="B203" s="241"/>
      <c r="C203" s="235"/>
      <c r="D203" s="235"/>
      <c r="E203" s="235"/>
      <c r="F203" s="235"/>
      <c r="G203" s="235"/>
      <c r="H203" s="199"/>
      <c r="I203" s="199"/>
      <c r="J203" s="199"/>
      <c r="K203" s="154"/>
    </row>
    <row r="204" spans="1:11" ht="15.75" customHeight="1" x14ac:dyDescent="0.25">
      <c r="A204" s="248"/>
      <c r="B204" s="241"/>
      <c r="C204" s="235"/>
      <c r="D204" s="235"/>
      <c r="E204" s="235"/>
      <c r="F204" s="235"/>
      <c r="G204" s="235"/>
      <c r="H204" s="199"/>
      <c r="I204" s="199"/>
      <c r="J204" s="199"/>
      <c r="K204" s="154"/>
    </row>
    <row r="205" spans="1:11" ht="15.75" customHeight="1" x14ac:dyDescent="0.25">
      <c r="A205" s="248"/>
      <c r="B205" s="241"/>
      <c r="C205" s="235"/>
      <c r="D205" s="235"/>
      <c r="E205" s="235"/>
      <c r="F205" s="235"/>
      <c r="G205" s="235"/>
      <c r="H205" s="199"/>
      <c r="I205" s="199"/>
      <c r="J205" s="199"/>
      <c r="K205" s="154"/>
    </row>
    <row r="206" spans="1:11" ht="15.75" customHeight="1" x14ac:dyDescent="0.25">
      <c r="A206" s="248"/>
      <c r="B206" s="241"/>
      <c r="C206" s="235"/>
      <c r="D206" s="235"/>
      <c r="E206" s="235"/>
      <c r="F206" s="235"/>
      <c r="G206" s="235"/>
      <c r="H206" s="199"/>
      <c r="I206" s="199"/>
      <c r="J206" s="199"/>
      <c r="K206" s="154"/>
    </row>
    <row r="207" spans="1:11" ht="15.75" customHeight="1" x14ac:dyDescent="0.25">
      <c r="A207" s="248"/>
      <c r="B207" s="241"/>
      <c r="C207" s="235"/>
      <c r="D207" s="235"/>
      <c r="E207" s="235"/>
      <c r="F207" s="235"/>
      <c r="G207" s="235"/>
      <c r="H207" s="199"/>
      <c r="I207" s="199"/>
      <c r="J207" s="199"/>
      <c r="K207" s="154"/>
    </row>
    <row r="208" spans="1:11" ht="15.75" customHeight="1" x14ac:dyDescent="0.25">
      <c r="A208" s="248"/>
      <c r="B208" s="241"/>
      <c r="C208" s="235"/>
      <c r="D208" s="235"/>
      <c r="E208" s="235"/>
      <c r="F208" s="235"/>
      <c r="G208" s="235"/>
      <c r="H208" s="199"/>
      <c r="I208" s="199"/>
      <c r="J208" s="199"/>
      <c r="K208" s="154"/>
    </row>
    <row r="209" spans="1:11" ht="15.75" customHeight="1" x14ac:dyDescent="0.25">
      <c r="A209" s="248"/>
      <c r="B209" s="241"/>
      <c r="C209" s="235"/>
      <c r="D209" s="235"/>
      <c r="E209" s="235"/>
      <c r="F209" s="235"/>
      <c r="G209" s="235"/>
      <c r="H209" s="199"/>
      <c r="I209" s="199"/>
      <c r="J209" s="199"/>
      <c r="K209" s="154"/>
    </row>
    <row r="210" spans="1:11" ht="15.75" customHeight="1" x14ac:dyDescent="0.2">
      <c r="B210" s="235"/>
      <c r="C210" s="274"/>
      <c r="D210" s="274"/>
      <c r="E210" s="274"/>
      <c r="F210" s="274"/>
      <c r="G210" s="274"/>
      <c r="H210" s="274"/>
    </row>
    <row r="211" spans="1:11" ht="15.75" customHeight="1" x14ac:dyDescent="0.2">
      <c r="B211" s="275"/>
      <c r="C211" s="276"/>
      <c r="D211" s="449"/>
      <c r="E211" s="449"/>
      <c r="F211" s="277"/>
      <c r="G211" s="164"/>
      <c r="H211" s="164"/>
      <c r="K211" s="278"/>
    </row>
    <row r="212" spans="1:11" ht="15.75" customHeight="1" x14ac:dyDescent="0.2">
      <c r="B212" s="279"/>
      <c r="C212" s="280"/>
      <c r="D212" s="450"/>
      <c r="E212" s="450"/>
      <c r="F212" s="251"/>
      <c r="G212" s="251"/>
      <c r="H212" s="251"/>
      <c r="I212" s="162"/>
    </row>
    <row r="213" spans="1:11" ht="15.75" customHeight="1" x14ac:dyDescent="0.2">
      <c r="B213" s="279"/>
      <c r="C213" s="280"/>
      <c r="D213" s="450"/>
      <c r="E213" s="450"/>
      <c r="F213" s="281"/>
      <c r="G213" s="281"/>
      <c r="H213" s="281"/>
    </row>
    <row r="214" spans="1:11" ht="15.75" customHeight="1" x14ac:dyDescent="0.2">
      <c r="B214" s="282"/>
      <c r="C214" s="283"/>
      <c r="D214" s="283"/>
      <c r="E214" s="283"/>
      <c r="F214" s="283"/>
      <c r="G214" s="283"/>
      <c r="H214" s="283"/>
      <c r="I214" s="274"/>
      <c r="K214" s="163"/>
    </row>
    <row r="215" spans="1:11" ht="15.75" customHeight="1" x14ac:dyDescent="0.2">
      <c r="A215" s="248"/>
      <c r="B215" s="282"/>
      <c r="C215" s="272"/>
      <c r="D215" s="272"/>
      <c r="E215" s="272"/>
      <c r="F215" s="272"/>
      <c r="G215" s="272"/>
      <c r="H215" s="272"/>
      <c r="I215" s="274"/>
      <c r="K215" s="284"/>
    </row>
    <row r="216" spans="1:11" ht="15.75" customHeight="1" x14ac:dyDescent="0.2">
      <c r="B216" s="285"/>
      <c r="C216" s="272"/>
      <c r="D216" s="272"/>
      <c r="E216" s="272"/>
      <c r="F216" s="272"/>
      <c r="G216" s="272"/>
      <c r="H216" s="272"/>
      <c r="I216" s="274"/>
    </row>
    <row r="217" spans="1:11" ht="15.75" customHeight="1" x14ac:dyDescent="0.2">
      <c r="C217" s="286"/>
      <c r="D217" s="286"/>
      <c r="E217" s="286"/>
      <c r="F217" s="286"/>
      <c r="G217" s="286"/>
      <c r="H217" s="286"/>
      <c r="I217" s="287"/>
    </row>
    <row r="218" spans="1:11" ht="15.75" customHeight="1" x14ac:dyDescent="0.2">
      <c r="B218" s="285"/>
      <c r="I218" s="287"/>
    </row>
    <row r="219" spans="1:11" ht="15.75" customHeight="1" x14ac:dyDescent="0.2">
      <c r="B219" s="285"/>
      <c r="C219" s="286"/>
      <c r="D219" s="286"/>
      <c r="E219" s="286"/>
      <c r="F219" s="286"/>
      <c r="G219" s="286"/>
      <c r="H219" s="286"/>
      <c r="I219" s="287"/>
      <c r="K219" s="288"/>
    </row>
    <row r="220" spans="1:11" ht="15.75" customHeight="1" x14ac:dyDescent="0.2">
      <c r="B220" s="285"/>
      <c r="C220" s="286"/>
      <c r="D220" s="286"/>
      <c r="E220" s="286"/>
      <c r="F220" s="286"/>
      <c r="G220" s="286"/>
      <c r="H220" s="286"/>
      <c r="I220" s="287"/>
      <c r="J220" s="230"/>
      <c r="K220" s="288"/>
    </row>
    <row r="221" spans="1:11" ht="15.75" customHeight="1" x14ac:dyDescent="0.2">
      <c r="B221" s="287"/>
      <c r="C221" s="286"/>
      <c r="D221" s="286"/>
      <c r="E221" s="286"/>
      <c r="F221" s="286"/>
      <c r="G221" s="286"/>
      <c r="H221" s="286"/>
      <c r="I221" s="287"/>
    </row>
  </sheetData>
  <sheetProtection algorithmName="SHA-512" hashValue="ZeSS0C2/fgtBTXxnTxMTTKkdujgE3tBLacupu8L6jMzmpQ9mRyrLtgJ7piTVn+gYK5mOxoZUrLSXx9UB//RiQA==" saltValue="ge+gggnEA1DIds9eJbw1u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 priority="42">
      <formula>LEN(TRIM(B8))=0</formula>
    </cfRule>
  </conditionalFormatting>
  <conditionalFormatting sqref="B12:B14">
    <cfRule type="containsBlanks" dxfId="45" priority="41">
      <formula>LEN(TRIM(B12))=0</formula>
    </cfRule>
  </conditionalFormatting>
  <conditionalFormatting sqref="B17:B18">
    <cfRule type="containsBlanks" dxfId="44" priority="40">
      <formula>LEN(TRIM(B17))=0</formula>
    </cfRule>
  </conditionalFormatting>
  <conditionalFormatting sqref="B20:B22">
    <cfRule type="containsBlanks" dxfId="43" priority="39">
      <formula>LEN(TRIM(B20))=0</formula>
    </cfRule>
  </conditionalFormatting>
  <conditionalFormatting sqref="B25">
    <cfRule type="containsBlanks" dxfId="42" priority="38">
      <formula>LEN(TRIM(B25))=0</formula>
    </cfRule>
  </conditionalFormatting>
  <conditionalFormatting sqref="B35 G35">
    <cfRule type="containsBlanks" dxfId="41" priority="35">
      <formula>LEN(TRIM(B35))=0</formula>
    </cfRule>
  </conditionalFormatting>
  <conditionalFormatting sqref="B39:B41">
    <cfRule type="containsBlanks" dxfId="40" priority="34">
      <formula>LEN(TRIM(B39))=0</formula>
    </cfRule>
  </conditionalFormatting>
  <conditionalFormatting sqref="B44:B45">
    <cfRule type="containsBlanks" dxfId="39" priority="33">
      <formula>LEN(TRIM(B44))=0</formula>
    </cfRule>
  </conditionalFormatting>
  <conditionalFormatting sqref="B47:B49">
    <cfRule type="containsBlanks" dxfId="38" priority="32">
      <formula>LEN(TRIM(B47))=0</formula>
    </cfRule>
  </conditionalFormatting>
  <conditionalFormatting sqref="B52">
    <cfRule type="containsBlanks" dxfId="37" priority="31">
      <formula>LEN(TRIM(B52))=0</formula>
    </cfRule>
  </conditionalFormatting>
  <conditionalFormatting sqref="B68">
    <cfRule type="containsBlanks" dxfId="36" priority="28">
      <formula>LEN(TRIM(B68))=0</formula>
    </cfRule>
  </conditionalFormatting>
  <conditionalFormatting sqref="B73:B75">
    <cfRule type="containsBlanks" dxfId="35" priority="27">
      <formula>LEN(TRIM(B73))=0</formula>
    </cfRule>
  </conditionalFormatting>
  <conditionalFormatting sqref="B78:B79">
    <cfRule type="containsBlanks" dxfId="34" priority="26">
      <formula>LEN(TRIM(B78))=0</formula>
    </cfRule>
  </conditionalFormatting>
  <conditionalFormatting sqref="B82">
    <cfRule type="containsBlanks" dxfId="33" priority="25">
      <formula>LEN(TRIM(B82))=0</formula>
    </cfRule>
  </conditionalFormatting>
  <conditionalFormatting sqref="B92">
    <cfRule type="containsBlanks" dxfId="32" priority="15">
      <formula>LEN(TRIM(B92))=0</formula>
    </cfRule>
  </conditionalFormatting>
  <conditionalFormatting sqref="B97:B99">
    <cfRule type="containsBlanks" dxfId="31" priority="14">
      <formula>LEN(TRIM(B97))=0</formula>
    </cfRule>
  </conditionalFormatting>
  <conditionalFormatting sqref="B102:B103">
    <cfRule type="containsBlanks" dxfId="30" priority="13">
      <formula>LEN(TRIM(B102))=0</formula>
    </cfRule>
  </conditionalFormatting>
  <conditionalFormatting sqref="B106">
    <cfRule type="containsBlanks" dxfId="29" priority="12">
      <formula>LEN(TRIM(B106))=0</formula>
    </cfRule>
  </conditionalFormatting>
  <conditionalFormatting sqref="B125:B128">
    <cfRule type="containsBlanks" dxfId="28" priority="21">
      <formula>LEN(TRIM(B125))=0</formula>
    </cfRule>
  </conditionalFormatting>
  <conditionalFormatting sqref="B130">
    <cfRule type="cellIs" dxfId="27" priority="1" operator="greaterThan">
      <formula>0</formula>
    </cfRule>
  </conditionalFormatting>
  <conditionalFormatting sqref="B138:B141">
    <cfRule type="containsBlanks" dxfId="26" priority="8">
      <formula>LEN(TRIM(B138))=0</formula>
    </cfRule>
  </conditionalFormatting>
  <conditionalFormatting sqref="B143">
    <cfRule type="cellIs" dxfId="25" priority="6" operator="greaterThan">
      <formula>0</formula>
    </cfRule>
  </conditionalFormatting>
  <conditionalFormatting sqref="B151:B154">
    <cfRule type="containsBlanks" dxfId="24" priority="4">
      <formula>LEN(TRIM(B151))=0</formula>
    </cfRule>
  </conditionalFormatting>
  <conditionalFormatting sqref="B156">
    <cfRule type="cellIs" dxfId="23" priority="2" operator="greaterThan">
      <formula>0</formula>
    </cfRule>
  </conditionalFormatting>
  <conditionalFormatting sqref="B166:B167">
    <cfRule type="containsBlanks" dxfId="22" priority="46">
      <formula>LEN(TRIM(B166))=0</formula>
    </cfRule>
  </conditionalFormatting>
  <conditionalFormatting sqref="B171:B172">
    <cfRule type="containsBlanks" dxfId="21" priority="45">
      <formula>LEN(TRIM(B171))=0</formula>
    </cfRule>
  </conditionalFormatting>
  <conditionalFormatting sqref="B176:B177">
    <cfRule type="containsBlanks" dxfId="20" priority="16">
      <formula>LEN(TRIM(B176))=0</formula>
    </cfRule>
  </conditionalFormatting>
  <conditionalFormatting sqref="B181:B182">
    <cfRule type="containsBlanks" dxfId="19" priority="44">
      <formula>LEN(TRIM(B181))=0</formula>
    </cfRule>
  </conditionalFormatting>
  <conditionalFormatting sqref="E15 E22">
    <cfRule type="containsBlanks" dxfId="18" priority="37">
      <formula>LEN(TRIM(E15))=0</formula>
    </cfRule>
  </conditionalFormatting>
  <conditionalFormatting sqref="E42 E49">
    <cfRule type="containsBlanks" dxfId="17" priority="30">
      <formula>LEN(TRIM(E42))=0</formula>
    </cfRule>
  </conditionalFormatting>
  <conditionalFormatting sqref="E76 E81">
    <cfRule type="containsBlanks" dxfId="16" priority="24">
      <formula>LEN(TRIM(E76))=0</formula>
    </cfRule>
  </conditionalFormatting>
  <conditionalFormatting sqref="E100 E105">
    <cfRule type="containsBlanks" dxfId="15" priority="11">
      <formula>LEN(TRIM(E100))=0</formula>
    </cfRule>
  </conditionalFormatting>
  <conditionalFormatting sqref="E125">
    <cfRule type="containsBlanks" dxfId="14" priority="20">
      <formula>LEN(TRIM(E125))=0</formula>
    </cfRule>
  </conditionalFormatting>
  <conditionalFormatting sqref="E138">
    <cfRule type="containsBlanks" dxfId="13" priority="7">
      <formula>LEN(TRIM(E138))=0</formula>
    </cfRule>
  </conditionalFormatting>
  <conditionalFormatting sqref="E151">
    <cfRule type="containsBlanks" dxfId="12" priority="3">
      <formula>LEN(TRIM(E151))=0</formula>
    </cfRule>
  </conditionalFormatting>
  <conditionalFormatting sqref="E167">
    <cfRule type="containsBlanks" dxfId="11" priority="43">
      <formula>LEN(TRIM(E167))=0</formula>
    </cfRule>
  </conditionalFormatting>
  <conditionalFormatting sqref="E172">
    <cfRule type="containsBlanks" dxfId="10" priority="19">
      <formula>LEN(TRIM(E172))=0</formula>
    </cfRule>
  </conditionalFormatting>
  <conditionalFormatting sqref="E177">
    <cfRule type="containsBlanks" dxfId="9" priority="18">
      <formula>LEN(TRIM(E177))=0</formula>
    </cfRule>
  </conditionalFormatting>
  <conditionalFormatting sqref="E182">
    <cfRule type="containsBlanks" dxfId="8" priority="17">
      <formula>LEN(TRIM(E182))=0</formula>
    </cfRule>
  </conditionalFormatting>
  <conditionalFormatting sqref="F12:F13">
    <cfRule type="containsBlanks" dxfId="7" priority="36">
      <formula>LEN(TRIM(F12))=0</formula>
    </cfRule>
  </conditionalFormatting>
  <conditionalFormatting sqref="F39:F40">
    <cfRule type="containsBlanks" dxfId="6" priority="29">
      <formula>LEN(TRIM(F39))=0</formula>
    </cfRule>
  </conditionalFormatting>
  <conditionalFormatting sqref="F73:F74">
    <cfRule type="containsBlanks" dxfId="5" priority="23">
      <formula>LEN(TRIM(F73))=0</formula>
    </cfRule>
  </conditionalFormatting>
  <conditionalFormatting sqref="F97:F98">
    <cfRule type="containsBlanks" dxfId="4" priority="10">
      <formula>LEN(TRIM(F97))=0</formula>
    </cfRule>
  </conditionalFormatting>
  <conditionalFormatting sqref="F122">
    <cfRule type="containsBlanks" dxfId="3" priority="22">
      <formula>LEN(TRIM(F122))=0</formula>
    </cfRule>
  </conditionalFormatting>
  <conditionalFormatting sqref="F135">
    <cfRule type="containsBlanks" dxfId="2" priority="9">
      <formula>LEN(TRIM(F135))=0</formula>
    </cfRule>
  </conditionalFormatting>
  <conditionalFormatting sqref="F148">
    <cfRule type="containsBlanks" dxfId="1" priority="5">
      <formula>LEN(TRIM(F148))=0</formula>
    </cfRule>
  </conditionalFormatting>
  <conditionalFormatting sqref="L191:L192">
    <cfRule type="expression" dxfId="0"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2B7B2A9F-097C-4D51-B103-B47CFE6E029D}">
      <formula1>43466</formula1>
    </dataValidation>
    <dataValidation allowBlank="1" showErrorMessage="1" prompt="If a range of hours is indicated, enter the high end of the range." sqref="B79 B21 B48 B103" xr:uid="{86B45FBF-A348-466A-B2E9-ED469DD9A9EB}"/>
    <dataValidation allowBlank="1" showErrorMessage="1" prompt="Enter all income NOT included in &quot;Base Wages&quot; (i.e. overtime, bonus, commission, tips, etc.)." sqref="B82 B25 B52 B106" xr:uid="{3F37FC26-4741-4927-A40D-71BC211580B6}"/>
    <dataValidation allowBlank="1" showErrorMessage="1" prompt="Enter ALL YTD gross income + YTD OT/Bonus/Commission/Tips + YTD Other Income." sqref="B75 B14 B41 B99" xr:uid="{A2A6FB2F-B119-4160-8827-DBC529EF98F0}"/>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3C1E639-1E78-4465-8B8A-2114615CCFFB}">
      <formula1>6</formula1>
    </dataValidation>
    <dataValidation type="decimal" operator="greaterThan" allowBlank="1" showInputMessage="1" showErrorMessage="1" sqref="B166 B181 B171 B176" xr:uid="{44645E5F-8982-475F-A3A8-9FD925A92BE4}">
      <formula1>0</formula1>
    </dataValidation>
    <dataValidation type="list" allowBlank="1" showInputMessage="1" showErrorMessage="1" sqref="F122 F135 F148" xr:uid="{9AE7595E-4319-4B9C-B9F0-FC1E664D0F8B}">
      <formula1>"Yes,No"</formula1>
    </dataValidation>
    <dataValidation type="textLength" operator="lessThanOrEqual" allowBlank="1" showErrorMessage="1" error="Input in MM/DD/YY format." prompt="Input in MM/DD/YY format." sqref="B40 B13" xr:uid="{168BA0BD-A324-4D32-BFF3-78E42BAF50B2}">
      <formula1>6</formula1>
    </dataValidation>
    <dataValidation type="list" allowBlank="1" showInputMessage="1" showErrorMessage="1" sqref="B18 B45" xr:uid="{02B2FBA8-ACA8-45FC-81F6-7FA44C62E5A5}">
      <formula1>"1 (Annual), 12 (Monthly), 24 (Semi-Monthly), 26 (Bi-weekly),52 (Weekly)"</formula1>
    </dataValidation>
    <dataValidation type="list" allowBlank="1" showInputMessage="1" showErrorMessage="1" sqref="L5" xr:uid="{C5F44FDA-7DB6-43C7-B541-DBF238132760}">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16.02</Procedure_x0020_number>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93879361a3fdda8cc7a1193103068998">
  <xsd:schema xmlns:xsd="http://www.w3.org/2001/XMLSchema" xmlns:p="http://schemas.microsoft.com/office/2006/metadata/properties" xmlns:ns2="19dd16c0-1183-4a2c-a40f-d19bfcc58c3c" targetNamespace="http://schemas.microsoft.com/office/2006/metadata/properties" ma:root="true" ma:fieldsID="591fba30b882c56e49306fe09d2b0f6f"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6018189-AF9A-4523-A785-DA216134B3B2}">
  <ds:schemaRefs>
    <ds:schemaRef ds:uri="http://schemas.microsoft.com/office/2006/metadata/longProperties"/>
  </ds:schemaRefs>
</ds:datastoreItem>
</file>

<file path=customXml/itemProps2.xml><?xml version="1.0" encoding="utf-8"?>
<ds:datastoreItem xmlns:ds="http://schemas.openxmlformats.org/officeDocument/2006/customXml" ds:itemID="{38EB39D5-D015-4E77-8792-D3DACD3350B7}">
  <ds:schemaRefs>
    <ds:schemaRef ds:uri="http://schemas.microsoft.com/sharepoint/v3/contenttype/forms"/>
  </ds:schemaRefs>
</ds:datastoreItem>
</file>

<file path=customXml/itemProps3.xml><?xml version="1.0" encoding="utf-8"?>
<ds:datastoreItem xmlns:ds="http://schemas.openxmlformats.org/officeDocument/2006/customXml" ds:itemID="{88ECAD83-5EB9-42CA-83F7-FF7518E120B4}">
  <ds:schemaRefs>
    <ds:schemaRef ds:uri="http://schemas.microsoft.com/office/2006/documentManagement/types"/>
    <ds:schemaRef ds:uri="http://purl.org/dc/elements/1.1/"/>
    <ds:schemaRef ds:uri="http://purl.org/dc/dcmitype/"/>
    <ds:schemaRef ds:uri="19dd16c0-1183-4a2c-a40f-d19bfcc58c3c"/>
    <ds:schemaRef ds:uri="http://schemas.microsoft.com/office/2006/metadata/properties"/>
    <ds:schemaRef ds:uri="http://www.w3.org/XML/1998/namespace"/>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34D6BDF3-A576-4C64-ABA2-25B66D02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116</vt:i4>
      </vt:variant>
    </vt:vector>
  </HeadingPairs>
  <TitlesOfParts>
    <vt:vector size="136" baseType="lpstr">
      <vt:lpstr>Income Limits</vt:lpstr>
      <vt:lpstr>Income Limits Template</vt:lpstr>
      <vt:lpstr>Revisions</vt:lpstr>
      <vt:lpstr>download</vt:lpstr>
      <vt:lpstr>Household_Summary</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Arkansas</vt:lpstr>
      <vt:lpstr>Colorado</vt:lpstr>
      <vt:lpstr>County</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#1-Income'!Daily_Calculation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#1-Income'!Daily_Calculation2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'Household Member #10-Income'!HH1_Other_Income</vt:lpstr>
      <vt:lpstr>'Household Member #11-Income'!HH1_Other_Income</vt:lpstr>
      <vt:lpstr>'Household Member #12-Income'!HH1_Other_Income</vt:lpstr>
      <vt:lpstr>'Household Member #13-Income'!HH1_Other_Income</vt:lpstr>
      <vt:lpstr>'Household Member #14-Income'!HH1_Other_Income</vt:lpstr>
      <vt:lpstr>'Household Member #15-Income'!HH1_Other_Income</vt:lpstr>
      <vt:lpstr>'Household Member #1-Income'!HH1_Other_Income</vt:lpstr>
      <vt:lpstr>'Household Member #2-Income'!HH1_Other_Income</vt:lpstr>
      <vt:lpstr>'Household Member #3-Income'!HH1_Other_Income</vt:lpstr>
      <vt:lpstr>'Household Member #4-Income'!HH1_Other_Income</vt:lpstr>
      <vt:lpstr>'Household Member #5-Income'!HH1_Other_Income</vt:lpstr>
      <vt:lpstr>'Household Member #6-Income'!HH1_Other_Income</vt:lpstr>
      <vt:lpstr>'Household Member #7-Income'!HH1_Other_Income</vt:lpstr>
      <vt:lpstr>'Household Member #8-Income'!HH1_Other_Income</vt:lpstr>
      <vt:lpstr>'Household Member #9-Income'!HH1_Other_Income</vt:lpstr>
      <vt:lpstr>'Household Member #10-Income'!HH1_Self_Employment</vt:lpstr>
      <vt:lpstr>'Household Member #11-Income'!HH1_Self_Employment</vt:lpstr>
      <vt:lpstr>'Household Member #12-Income'!HH1_Self_Employment</vt:lpstr>
      <vt:lpstr>'Household Member #13-Income'!HH1_Self_Employment</vt:lpstr>
      <vt:lpstr>'Household Member #14-Income'!HH1_Self_Employment</vt:lpstr>
      <vt:lpstr>'Household Member #15-Income'!HH1_Self_Employment</vt:lpstr>
      <vt:lpstr>'Household Member #1-Income'!HH1_Self_Employment</vt:lpstr>
      <vt:lpstr>'Household Member #2-Income'!HH1_Self_Employment</vt:lpstr>
      <vt:lpstr>'Household Member #3-Income'!HH1_Self_Employment</vt:lpstr>
      <vt:lpstr>'Household Member #4-Income'!HH1_Self_Employment</vt:lpstr>
      <vt:lpstr>'Household Member #5-Income'!HH1_Self_Employment</vt:lpstr>
      <vt:lpstr>'Household Member #6-Income'!HH1_Self_Employment</vt:lpstr>
      <vt:lpstr>'Household Member #7-Income'!HH1_Self_Employment</vt:lpstr>
      <vt:lpstr>'Household Member #8-Income'!HH1_Self_Employment</vt:lpstr>
      <vt:lpstr>'Household Member #9-Income'!HH1_Self_Employment</vt:lpstr>
      <vt:lpstr>'Household Member #10-Income'!HH1_Wages_Salary</vt:lpstr>
      <vt:lpstr>'Household Member #11-Income'!HH1_Wages_Salary</vt:lpstr>
      <vt:lpstr>'Household Member #12-Income'!HH1_Wages_Salary</vt:lpstr>
      <vt:lpstr>'Household Member #13-Income'!HH1_Wages_Salary</vt:lpstr>
      <vt:lpstr>'Household Member #14-Income'!HH1_Wages_Salary</vt:lpstr>
      <vt:lpstr>'Household Member #15-Income'!HH1_Wages_Salary</vt:lpstr>
      <vt:lpstr>'Household Member #1-Income'!HH1_Wages_Salary</vt:lpstr>
      <vt:lpstr>'Household Member #2-Income'!HH1_Wages_Salary</vt:lpstr>
      <vt:lpstr>'Household Member #3-Income'!HH1_Wages_Salary</vt:lpstr>
      <vt:lpstr>'Household Member #4-Income'!HH1_Wages_Salary</vt:lpstr>
      <vt:lpstr>'Household Member #5-Income'!HH1_Wages_Salary</vt:lpstr>
      <vt:lpstr>'Household Member #6-Income'!HH1_Wages_Salary</vt:lpstr>
      <vt:lpstr>'Household Member #7-Income'!HH1_Wages_Salary</vt:lpstr>
      <vt:lpstr>'Household Member #8-Income'!HH1_Wages_Salary</vt:lpstr>
      <vt:lpstr>'Household Member #9-Income'!HH1_Wages_Salary</vt:lpstr>
      <vt:lpstr>HH2_Wages_Salary</vt:lpstr>
      <vt:lpstr>HHSize_USDA</vt:lpstr>
      <vt:lpstr>Homebuyer_Name</vt:lpstr>
      <vt:lpstr>Household_Income</vt:lpstr>
      <vt:lpstr>Household_Size</vt:lpstr>
      <vt:lpstr>HouseholdSize</vt:lpstr>
      <vt:lpstr>Illinois</vt:lpstr>
      <vt:lpstr>Income_Limits_2023_1</vt:lpstr>
      <vt:lpstr>Income_Limits_2024_1</vt:lpstr>
      <vt:lpstr>Income_Limits_2025_1</vt:lpstr>
      <vt:lpstr>Income_Limits_2026_1</vt:lpstr>
      <vt:lpstr>Income_Year</vt:lpstr>
      <vt:lpstr>Iowa</vt:lpstr>
      <vt:lpstr>Kansas</vt:lpstr>
      <vt:lpstr>Member_Institution</vt:lpstr>
      <vt:lpstr>Missouri</vt:lpstr>
      <vt:lpstr>Nebraska</vt:lpstr>
      <vt:lpstr>Oklahoma</vt:lpstr>
      <vt:lpstr>Percent_AMI</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Program_Enrollment_Date</vt:lpstr>
      <vt:lpstr>State</vt:lpstr>
    </vt:vector>
  </TitlesOfParts>
  <Company>Federal Home Loan Bank Chicago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jrudie</dc:creator>
  <cp:lastModifiedBy>Katie Gnagi</cp:lastModifiedBy>
  <cp:lastPrinted>2018-01-15T21:24:56Z</cp:lastPrinted>
  <dcterms:created xsi:type="dcterms:W3CDTF">2010-03-07T18:12:22Z</dcterms:created>
  <dcterms:modified xsi:type="dcterms:W3CDTF">2026-09-17T20:49:11Z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0x0101006353F9D635A28C4A982A9A726277B727</vt:lpwstr>
  </property>
  <property fmtid="{D5CDD505-2E9C-101B-9397-08002B2CF9AE}" pid="7" name="URL">
    <vt:lpwstr/>
  </property>
  <property fmtid="{D5CDD505-2E9C-101B-9397-08002B2CF9AE}" pid="8" name="MSIP_Label_7212d102-6a13-4378-b0e2-fdaee0e76765_Enabled">
    <vt:lpwstr>true</vt:lpwstr>
  </property>
  <property fmtid="{D5CDD505-2E9C-101B-9397-08002B2CF9AE}" pid="9" name="MSIP_Label_7212d102-6a13-4378-b0e2-fdaee0e76765_SetDate">
    <vt:lpwstr>2020-10-05T17:42:38Z</vt:lpwstr>
  </property>
  <property fmtid="{D5CDD505-2E9C-101B-9397-08002B2CF9AE}" pid="10" name="MSIP_Label_7212d102-6a13-4378-b0e2-fdaee0e76765_Method">
    <vt:lpwstr>Privileged</vt:lpwstr>
  </property>
  <property fmtid="{D5CDD505-2E9C-101B-9397-08002B2CF9AE}" pid="11" name="MSIP_Label_7212d102-6a13-4378-b0e2-fdaee0e76765_Name">
    <vt:lpwstr>7212d102-6a13-4378-b0e2-fdaee0e76765</vt:lpwstr>
  </property>
  <property fmtid="{D5CDD505-2E9C-101B-9397-08002B2CF9AE}" pid="12" name="MSIP_Label_7212d102-6a13-4378-b0e2-fdaee0e76765_SiteId">
    <vt:lpwstr>d1273393-c6b6-4abf-b2c7-8b199d33b87b</vt:lpwstr>
  </property>
  <property fmtid="{D5CDD505-2E9C-101B-9397-08002B2CF9AE}" pid="13" name="MSIP_Label_7212d102-6a13-4378-b0e2-fdaee0e76765_ActionId">
    <vt:lpwstr>bc470bdd-631d-4a84-9afe-1d5ceb2b4e37</vt:lpwstr>
  </property>
  <property fmtid="{D5CDD505-2E9C-101B-9397-08002B2CF9AE}" pid="14" name="MSIP_Label_7212d102-6a13-4378-b0e2-fdaee0e76765_ContentBits">
    <vt:lpwstr>0</vt:lpwstr>
  </property>
</Properties>
</file>